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harts/chart1.xml" ContentType="application/vnd.openxmlformats-officedocument.drawingml.chart+xml"/>
  <Override PartName="/xl/drawings/drawing16.xml" ContentType="application/vnd.openxmlformats-officedocument.drawing+xml"/>
  <Override PartName="/xl/drawings/drawing17.xml" ContentType="application/vnd.openxmlformats-officedocument.drawing+xml"/>
  <Override PartName="/xl/charts/chart2.xml" ContentType="application/vnd.openxmlformats-officedocument.drawingml.chart+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20" windowWidth="21840" windowHeight="13140" activeTab="3"/>
  </bookViews>
  <sheets>
    <sheet name="المقدمة" sheetId="24" r:id="rId1"/>
    <sheet name="التقديم" sheetId="2" r:id="rId2"/>
    <sheet name="Bank" sheetId="35" r:id="rId3"/>
    <sheet name="88" sheetId="3" r:id="rId4"/>
    <sheet name="89" sheetId="4" r:id="rId5"/>
    <sheet name="90" sheetId="6" r:id="rId6"/>
    <sheet name="91" sheetId="7" r:id="rId7"/>
    <sheet name="92" sheetId="8" r:id="rId8"/>
    <sheet name="93" sheetId="9" r:id="rId9"/>
    <sheet name="94" sheetId="53" r:id="rId10"/>
    <sheet name="95" sheetId="54" r:id="rId11"/>
    <sheet name="INSURANCE" sheetId="36" r:id="rId12"/>
    <sheet name="96" sheetId="11" r:id="rId13"/>
    <sheet name="97" sheetId="25" r:id="rId14"/>
    <sheet name="Gr_34" sheetId="26" r:id="rId15"/>
    <sheet name="98" sheetId="12" r:id="rId16"/>
    <sheet name="Gr_35" sheetId="27" r:id="rId17"/>
    <sheet name="99" sheetId="56" r:id="rId18"/>
    <sheet name="100" sheetId="57" r:id="rId19"/>
    <sheet name="GR_36" sheetId="31" r:id="rId20"/>
  </sheets>
  <definedNames>
    <definedName name="_xlnm.Print_Area" localSheetId="18">'100'!$A$1:$G$14</definedName>
    <definedName name="_xlnm.Print_Area" localSheetId="3">'88'!$A$1:$L$27</definedName>
    <definedName name="_xlnm.Print_Area" localSheetId="4">'89'!$A$1:$M$13</definedName>
    <definedName name="_xlnm.Print_Area" localSheetId="5">'90'!$A$1:$K$14</definedName>
    <definedName name="_xlnm.Print_Area" localSheetId="6">'91'!$A$1:$J$19</definedName>
    <definedName name="_xlnm.Print_Area" localSheetId="7">'92'!$A$1:$I$21</definedName>
    <definedName name="_xlnm.Print_Area" localSheetId="8">'93'!$A$1:$S$14</definedName>
    <definedName name="_xlnm.Print_Area" localSheetId="9">'94'!$A$1:$G$26</definedName>
    <definedName name="_xlnm.Print_Area" localSheetId="10">'95'!$A$1:$G$35</definedName>
    <definedName name="_xlnm.Print_Area" localSheetId="12">'96'!$A$1:$I$14</definedName>
    <definedName name="_xlnm.Print_Area" localSheetId="13">'97'!$A$1:$I$14</definedName>
    <definedName name="_xlnm.Print_Area" localSheetId="15">'98'!$A$1:$I$14</definedName>
    <definedName name="_xlnm.Print_Area" localSheetId="17">'99'!$A$1:$F$28</definedName>
    <definedName name="_xlnm.Print_Area" localSheetId="2">Bank!$A$1:$A$40</definedName>
    <definedName name="_xlnm.Print_Area" localSheetId="14">Gr_34!$A$1:$I$26</definedName>
    <definedName name="_xlnm.Print_Area" localSheetId="16">Gr_35!$A$1:$I$28</definedName>
    <definedName name="_xlnm.Print_Area" localSheetId="19">GR_36!$A$1:$H$34</definedName>
    <definedName name="_xlnm.Print_Area" localSheetId="11">INSURANCE!$A$1:$A$40</definedName>
    <definedName name="_xlnm.Print_Area" localSheetId="1">التقديم!$A$1:$C$12</definedName>
    <definedName name="_xlnm.Print_Area" localSheetId="0">المقدمة!$A$1:$A$40</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7" i="3" l="1"/>
  <c r="F27" i="3"/>
  <c r="J27" i="3"/>
  <c r="J18" i="3"/>
  <c r="F18" i="3"/>
  <c r="G18" i="3"/>
  <c r="H18" i="3"/>
  <c r="I18" i="3"/>
  <c r="D23" i="56" l="1"/>
  <c r="B18" i="56"/>
  <c r="G11" i="12"/>
  <c r="G12" i="12"/>
  <c r="G13" i="12"/>
  <c r="G14" i="12"/>
  <c r="G10" i="12"/>
  <c r="G14" i="25"/>
  <c r="G13" i="25"/>
  <c r="G12" i="25"/>
  <c r="G11" i="25"/>
  <c r="G10" i="25"/>
  <c r="G11" i="11"/>
  <c r="G12" i="11"/>
  <c r="G13" i="11"/>
  <c r="G14" i="11"/>
  <c r="G10" i="11"/>
  <c r="B26" i="53"/>
  <c r="E21" i="53"/>
  <c r="E16" i="53"/>
  <c r="B16" i="53"/>
  <c r="E17" i="8"/>
  <c r="C17" i="8"/>
  <c r="C16" i="8"/>
  <c r="C15" i="8"/>
  <c r="H18" i="7"/>
  <c r="E18" i="7"/>
  <c r="F18" i="7"/>
  <c r="G18" i="7"/>
  <c r="D18" i="7"/>
  <c r="G17" i="8" l="1"/>
  <c r="C18" i="56" l="1"/>
  <c r="D13" i="6" l="1"/>
  <c r="J12" i="4" l="1"/>
  <c r="K12" i="4" s="1"/>
  <c r="E27" i="56" l="1"/>
  <c r="E25" i="56"/>
  <c r="C23" i="56"/>
  <c r="C24" i="56" s="1"/>
  <c r="C26" i="56" s="1"/>
  <c r="C28" i="56" s="1"/>
  <c r="B23" i="56"/>
  <c r="E22" i="56"/>
  <c r="E21" i="56"/>
  <c r="E20" i="56"/>
  <c r="D18" i="56"/>
  <c r="E17" i="56"/>
  <c r="E16" i="56"/>
  <c r="E15" i="56"/>
  <c r="E14" i="56"/>
  <c r="E13" i="56"/>
  <c r="E12" i="56"/>
  <c r="F25" i="53"/>
  <c r="F23" i="53"/>
  <c r="D21" i="53"/>
  <c r="C21" i="53"/>
  <c r="B21" i="53"/>
  <c r="F20" i="53"/>
  <c r="F19" i="53"/>
  <c r="F18" i="53"/>
  <c r="D16" i="53"/>
  <c r="C16" i="53"/>
  <c r="F15" i="53"/>
  <c r="F14" i="53"/>
  <c r="F13" i="53"/>
  <c r="F12" i="53"/>
  <c r="R14" i="9"/>
  <c r="I14" i="9"/>
  <c r="R11" i="9"/>
  <c r="I11" i="9"/>
  <c r="R10" i="9"/>
  <c r="I10" i="9"/>
  <c r="F17" i="8"/>
  <c r="E15" i="8"/>
  <c r="E16" i="8" s="1"/>
  <c r="D15" i="8"/>
  <c r="D16" i="8" s="1"/>
  <c r="D17" i="8" s="1"/>
  <c r="C18" i="7"/>
  <c r="H13" i="6"/>
  <c r="H11" i="6"/>
  <c r="D11" i="6"/>
  <c r="H10" i="6"/>
  <c r="D10" i="6"/>
  <c r="H9" i="6"/>
  <c r="D9" i="6"/>
  <c r="J13" i="4"/>
  <c r="K13" i="4" s="1"/>
  <c r="J11" i="4"/>
  <c r="K11" i="4" s="1"/>
  <c r="J10" i="4"/>
  <c r="K10" i="4" s="1"/>
  <c r="J9" i="4"/>
  <c r="K9" i="4" s="1"/>
  <c r="I27" i="3"/>
  <c r="G27" i="3"/>
  <c r="E27" i="3"/>
  <c r="D27" i="3"/>
  <c r="C27" i="3"/>
  <c r="E18" i="3"/>
  <c r="D18" i="3"/>
  <c r="C18" i="3"/>
  <c r="E18" i="56" l="1"/>
  <c r="D24" i="56"/>
  <c r="D26" i="56" s="1"/>
  <c r="D28" i="56" s="1"/>
  <c r="E23" i="56"/>
  <c r="B24" i="56"/>
  <c r="B26" i="56" s="1"/>
  <c r="B28" i="56" s="1"/>
  <c r="E22" i="53"/>
  <c r="E24" i="53" s="1"/>
  <c r="E26" i="53" s="1"/>
  <c r="D26" i="53"/>
  <c r="C26" i="53"/>
  <c r="F21" i="53"/>
  <c r="F16" i="53"/>
  <c r="I11" i="6"/>
  <c r="I13" i="6"/>
  <c r="I9" i="6"/>
  <c r="I10" i="6"/>
  <c r="E24" i="56" l="1"/>
  <c r="E26" i="56" s="1"/>
  <c r="E28" i="56" s="1"/>
  <c r="F22" i="53"/>
  <c r="F24" i="53" s="1"/>
  <c r="F26" i="53" s="1"/>
</calcChain>
</file>

<file path=xl/sharedStrings.xml><?xml version="1.0" encoding="utf-8"?>
<sst xmlns="http://schemas.openxmlformats.org/spreadsheetml/2006/main" count="420" uniqueCount="313">
  <si>
    <t>مصادر البيانات :</t>
  </si>
  <si>
    <t xml:space="preserve">   1 - Qatar Central Bank.</t>
  </si>
  <si>
    <t>الحسابات المالية لمصرف قطر المركزي</t>
  </si>
  <si>
    <t>FINANCIAL STATEMENT OF QATAR CENTRAL BANK</t>
  </si>
  <si>
    <t>الذهب</t>
  </si>
  <si>
    <t>Gold</t>
  </si>
  <si>
    <t>أرصدة لدى البنوك الاجنبية</t>
  </si>
  <si>
    <t>أرصدة لدى البنوك المحلية</t>
  </si>
  <si>
    <t>موجودات أخرى</t>
  </si>
  <si>
    <t xml:space="preserve">المجموع  </t>
  </si>
  <si>
    <t xml:space="preserve">Total  </t>
  </si>
  <si>
    <t>النقد المتداول</t>
  </si>
  <si>
    <t>رأس المال والاحتياطي</t>
  </si>
  <si>
    <t>ودائع البنوك المحلية</t>
  </si>
  <si>
    <t>مطلوبات أخرى</t>
  </si>
  <si>
    <t>CURRENCY IN CIRCULATION</t>
  </si>
  <si>
    <t>المجموع</t>
  </si>
  <si>
    <t>1Q.R</t>
  </si>
  <si>
    <t>5Q.R</t>
  </si>
  <si>
    <t>10Q.R</t>
  </si>
  <si>
    <t>50Q.R</t>
  </si>
  <si>
    <t>100Q.R</t>
  </si>
  <si>
    <t>500Q.R</t>
  </si>
  <si>
    <t>Total</t>
  </si>
  <si>
    <t>(1) في نهاية السنة</t>
  </si>
  <si>
    <t>(1) At the end of year.</t>
  </si>
  <si>
    <t>التجارة</t>
  </si>
  <si>
    <t>الصناعة</t>
  </si>
  <si>
    <t>الزراعة</t>
  </si>
  <si>
    <t>أخرى</t>
  </si>
  <si>
    <t>(1) في نهاية السنة .</t>
  </si>
  <si>
    <t>(1) At the end of the year .</t>
  </si>
  <si>
    <t>عرض النقد والسيولة المحلية في دولة قطر</t>
  </si>
  <si>
    <t>MONEY SUPPLY AND LOCAL LIQUIDITY IN QATAR</t>
  </si>
  <si>
    <t>الميزانية الموحدة للبنوك التجارية</t>
  </si>
  <si>
    <t>CONSOLIDATED BALANCE SHEET OF COMMERCIAL BANKS</t>
  </si>
  <si>
    <t>VALUE OF WRITTEN PREMIUMS BY TYPE</t>
  </si>
  <si>
    <t>قيمة تعويضات التأمين المدفوعة حسب النوع</t>
  </si>
  <si>
    <t>VALUE OF PAID CLAIMS BY TYPE</t>
  </si>
  <si>
    <t>عدد وثائق التأمين المصدرة حسب النوع</t>
  </si>
  <si>
    <t>NUMBER OF INSURANCE POLICIES ISSUED BY TYPE</t>
  </si>
  <si>
    <t>Real Estate</t>
  </si>
  <si>
    <t>الاحتياطي الالزامي</t>
  </si>
  <si>
    <t xml:space="preserve">                                             السنة
  النشاط الاقتصادي  </t>
  </si>
  <si>
    <t xml:space="preserve">                                           السنة
  البيان  </t>
  </si>
  <si>
    <t xml:space="preserve">                 النوع
  السنة  </t>
  </si>
  <si>
    <t>الموجودات :</t>
  </si>
  <si>
    <t>Liabilities :</t>
  </si>
  <si>
    <t>Assets :</t>
  </si>
  <si>
    <t>المطلوبات :</t>
  </si>
  <si>
    <t xml:space="preserve">         Particulars
  Year  </t>
  </si>
  <si>
    <t xml:space="preserve">                البيان
 السنة  </t>
  </si>
  <si>
    <r>
      <t xml:space="preserve">النقل
</t>
    </r>
    <r>
      <rPr>
        <b/>
        <sz val="8"/>
        <rFont val="Arial"/>
        <family val="2"/>
      </rPr>
      <t>Cargo</t>
    </r>
  </si>
  <si>
    <t>قيمة الأقساط المصدرة حسب النوع</t>
  </si>
  <si>
    <t>البيان</t>
  </si>
  <si>
    <t>قطرية</t>
  </si>
  <si>
    <t>عربية</t>
  </si>
  <si>
    <t>Qatari</t>
  </si>
  <si>
    <t>Arabic</t>
  </si>
  <si>
    <t>A- Gross Output</t>
  </si>
  <si>
    <t>1- Goods</t>
  </si>
  <si>
    <t>2- Services</t>
  </si>
  <si>
    <t>C- Gross Value Added (A-B)</t>
  </si>
  <si>
    <t>D- Depreciation</t>
  </si>
  <si>
    <t>E- Net Value Added (C-D)</t>
  </si>
  <si>
    <t>G- Operating Surplus (E-F)</t>
  </si>
  <si>
    <t>European</t>
  </si>
  <si>
    <t>أوروبية</t>
  </si>
  <si>
    <t>1- Interest Received</t>
  </si>
  <si>
    <t>2- Interest Paid</t>
  </si>
  <si>
    <t>3- Revenue of Bonds</t>
  </si>
  <si>
    <t>4- Other Revenues</t>
  </si>
  <si>
    <t>النقد المصدر</t>
  </si>
  <si>
    <t>الأستهلاك</t>
  </si>
  <si>
    <t xml:space="preserve">  1 - النقدالمتداول</t>
  </si>
  <si>
    <r>
      <t>DEPOSITS</t>
    </r>
    <r>
      <rPr>
        <b/>
        <vertAlign val="superscript"/>
        <sz val="12"/>
        <rFont val="Arial"/>
        <family val="2"/>
      </rPr>
      <t xml:space="preserve"> (1)</t>
    </r>
    <r>
      <rPr>
        <b/>
        <sz val="12"/>
        <rFont val="Arial"/>
        <family val="2"/>
      </rPr>
      <t xml:space="preserve"> AT COMMERCIAL BANKS</t>
    </r>
  </si>
  <si>
    <t xml:space="preserve">                                                   السنة
  البيان  </t>
  </si>
  <si>
    <t xml:space="preserve">                                                               Year 
  Particulars </t>
  </si>
  <si>
    <t>المسكوكات
Coins</t>
  </si>
  <si>
    <r>
      <t xml:space="preserve">الأوراق النقدية  </t>
    </r>
    <r>
      <rPr>
        <b/>
        <sz val="8"/>
        <rFont val="Arial"/>
        <family val="2"/>
      </rPr>
      <t>Notes</t>
    </r>
  </si>
  <si>
    <r>
      <t xml:space="preserve">عملات اجنبية
</t>
    </r>
    <r>
      <rPr>
        <b/>
        <sz val="8"/>
        <rFont val="Arial"/>
        <family val="2"/>
      </rPr>
      <t>Foreign Currency</t>
    </r>
  </si>
  <si>
    <r>
      <t xml:space="preserve">تحت الطلب
</t>
    </r>
    <r>
      <rPr>
        <b/>
        <sz val="8"/>
        <rFont val="Arial"/>
        <family val="2"/>
      </rPr>
      <t>Demand</t>
    </r>
  </si>
  <si>
    <r>
      <t xml:space="preserve">توفير ولأجل
</t>
    </r>
    <r>
      <rPr>
        <b/>
        <sz val="8"/>
        <rFont val="Arial"/>
        <family val="2"/>
      </rPr>
      <t>Saving &amp; Time</t>
    </r>
  </si>
  <si>
    <r>
      <t xml:space="preserve">الودائع </t>
    </r>
    <r>
      <rPr>
        <b/>
        <vertAlign val="superscript"/>
        <sz val="16"/>
        <rFont val="Arial"/>
        <family val="2"/>
      </rPr>
      <t>(1)</t>
    </r>
    <r>
      <rPr>
        <b/>
        <sz val="16"/>
        <rFont val="Arial"/>
        <family val="2"/>
      </rPr>
      <t xml:space="preserve"> لدى البنوك التجارية</t>
    </r>
  </si>
  <si>
    <r>
      <t xml:space="preserve">الموجودات </t>
    </r>
    <r>
      <rPr>
        <b/>
        <sz val="8"/>
        <rFont val="Arial"/>
        <family val="2"/>
      </rPr>
      <t>Assets</t>
    </r>
  </si>
  <si>
    <r>
      <t xml:space="preserve">المطلوبات </t>
    </r>
    <r>
      <rPr>
        <b/>
        <sz val="8"/>
        <rFont val="Arial"/>
        <family val="2"/>
      </rPr>
      <t>Liabilities</t>
    </r>
  </si>
  <si>
    <r>
      <t xml:space="preserve">السيارات
</t>
    </r>
    <r>
      <rPr>
        <b/>
        <sz val="8"/>
        <rFont val="Arial"/>
        <family val="2"/>
      </rPr>
      <t>Cars</t>
    </r>
  </si>
  <si>
    <r>
      <t xml:space="preserve">الحريق/السرقة
</t>
    </r>
    <r>
      <rPr>
        <b/>
        <sz val="8"/>
        <rFont val="Arial"/>
        <family val="2"/>
      </rPr>
      <t>Fire/Theft</t>
    </r>
  </si>
  <si>
    <t xml:space="preserve">                 النوع
  السنة  </t>
  </si>
  <si>
    <t xml:space="preserve">   1 - مصرف قطر المركزي .</t>
  </si>
  <si>
    <t xml:space="preserve">                                           Year
  Economic Activity  </t>
  </si>
  <si>
    <t>Trade</t>
  </si>
  <si>
    <t>Industry</t>
  </si>
  <si>
    <t>Agriculture</t>
  </si>
  <si>
    <t>Others</t>
  </si>
  <si>
    <t xml:space="preserve">                                                Year 
  Particulars </t>
  </si>
  <si>
    <t xml:space="preserve">  1 - Currency Issued</t>
  </si>
  <si>
    <r>
      <t xml:space="preserve">المجموع
</t>
    </r>
    <r>
      <rPr>
        <b/>
        <sz val="8"/>
        <rFont val="Arial"/>
        <family val="2"/>
      </rPr>
      <t>Total</t>
    </r>
  </si>
  <si>
    <r>
      <t>المجموع</t>
    </r>
    <r>
      <rPr>
        <b/>
        <sz val="12"/>
        <rFont val="Arial"/>
        <family val="2"/>
      </rPr>
      <t xml:space="preserve">
</t>
    </r>
    <r>
      <rPr>
        <b/>
        <sz val="8"/>
        <rFont val="Arial"/>
        <family val="2"/>
      </rPr>
      <t>Total</t>
    </r>
  </si>
  <si>
    <t xml:space="preserve">   2 - البنوك التجارية.</t>
  </si>
  <si>
    <t xml:space="preserve">   3 - شركات التأمين .</t>
  </si>
  <si>
    <t xml:space="preserve">   2 -The Commercial Banks.</t>
  </si>
  <si>
    <t xml:space="preserve">   3 - Insurance Companies.</t>
  </si>
  <si>
    <r>
      <t xml:space="preserve">المجموع الكلى
</t>
    </r>
    <r>
      <rPr>
        <b/>
        <sz val="8"/>
        <rFont val="Arial"/>
        <family val="2"/>
      </rPr>
      <t>G.Total</t>
    </r>
  </si>
  <si>
    <r>
      <t xml:space="preserve">ودائع القطاع العام
</t>
    </r>
    <r>
      <rPr>
        <b/>
        <sz val="8"/>
        <rFont val="Arial"/>
        <family val="2"/>
      </rPr>
      <t>Public Sector Deposits</t>
    </r>
  </si>
  <si>
    <r>
      <t xml:space="preserve"> ودائع غير المقيمين
</t>
    </r>
    <r>
      <rPr>
        <b/>
        <sz val="8"/>
        <rFont val="Arial"/>
        <family val="2"/>
      </rPr>
      <t>Non Resident Deposits</t>
    </r>
  </si>
  <si>
    <r>
      <t xml:space="preserve">الائتمان </t>
    </r>
    <r>
      <rPr>
        <b/>
        <vertAlign val="superscript"/>
        <sz val="16"/>
        <rFont val="Arial"/>
        <family val="2"/>
      </rPr>
      <t>(1)</t>
    </r>
    <r>
      <rPr>
        <b/>
        <sz val="16"/>
        <rFont val="Arial"/>
        <family val="2"/>
      </rPr>
      <t xml:space="preserve"> المصرفي المحلى حسب النشاط الاقتصادي</t>
    </r>
  </si>
  <si>
    <r>
      <t>LOCAL BANKS CREDIT</t>
    </r>
    <r>
      <rPr>
        <b/>
        <vertAlign val="superscript"/>
        <sz val="12"/>
        <rFont val="Arial"/>
        <family val="2"/>
      </rPr>
      <t xml:space="preserve"> (1)</t>
    </r>
    <r>
      <rPr>
        <b/>
        <sz val="12"/>
        <rFont val="Arial"/>
        <family val="2"/>
      </rPr>
      <t xml:space="preserve"> BY ECONOMIC ACTIVITY</t>
    </r>
  </si>
  <si>
    <t xml:space="preserve">مجموع الائتمان المحلى </t>
  </si>
  <si>
    <t>القطاع العام</t>
  </si>
  <si>
    <t>الخدمات</t>
  </si>
  <si>
    <t>المقاولون</t>
  </si>
  <si>
    <t>العقارات</t>
  </si>
  <si>
    <t xml:space="preserve">  2 - ودائع تحت الطلب</t>
  </si>
  <si>
    <t xml:space="preserve">  3 - ودائع توفير ولأجل</t>
  </si>
  <si>
    <t xml:space="preserve">  4 - ودائع بالعملات الأجنبية</t>
  </si>
  <si>
    <t xml:space="preserve">  5 - ودائع حكومية :</t>
  </si>
  <si>
    <t>M1 =1 + 2</t>
  </si>
  <si>
    <t>M2 =3 + 4 + 6</t>
  </si>
  <si>
    <t>M3 = 5 + 7</t>
  </si>
  <si>
    <t>Public Sector</t>
  </si>
  <si>
    <t>Consumption</t>
  </si>
  <si>
    <t>Services</t>
  </si>
  <si>
    <r>
      <t xml:space="preserve">الاستثمارات المحلية
</t>
    </r>
    <r>
      <rPr>
        <sz val="8"/>
        <rFont val="Arial"/>
        <family val="2"/>
      </rPr>
      <t>Domestic Investments</t>
    </r>
  </si>
  <si>
    <r>
      <t>أرصدة لدى البنوك في قطر</t>
    </r>
    <r>
      <rPr>
        <b/>
        <sz val="11"/>
        <rFont val="Arial"/>
        <family val="2"/>
      </rPr>
      <t xml:space="preserve">
</t>
    </r>
    <r>
      <rPr>
        <sz val="8"/>
        <rFont val="Arial"/>
        <family val="2"/>
      </rPr>
      <t>Balance with Qatari Banks</t>
    </r>
  </si>
  <si>
    <r>
      <t>الموجودات الأجنبية</t>
    </r>
    <r>
      <rPr>
        <b/>
        <sz val="11"/>
        <rFont val="Arial"/>
        <family val="2"/>
      </rPr>
      <t xml:space="preserve">
</t>
    </r>
    <r>
      <rPr>
        <sz val="8"/>
        <rFont val="Arial"/>
        <family val="2"/>
      </rPr>
      <t>Foreign Assets</t>
    </r>
  </si>
  <si>
    <r>
      <t xml:space="preserve">الاحتياطات
</t>
    </r>
    <r>
      <rPr>
        <sz val="8"/>
        <rFont val="Arial"/>
        <family val="2"/>
      </rPr>
      <t>Reserves</t>
    </r>
  </si>
  <si>
    <r>
      <t>الموجودات الثابتة</t>
    </r>
    <r>
      <rPr>
        <b/>
        <sz val="11"/>
        <rFont val="Arial"/>
        <family val="2"/>
      </rPr>
      <t xml:space="preserve">
</t>
    </r>
    <r>
      <rPr>
        <sz val="8"/>
        <rFont val="Arial"/>
        <family val="2"/>
      </rPr>
      <t>Fixed Assets</t>
    </r>
  </si>
  <si>
    <r>
      <t>الموجودات الأخرى</t>
    </r>
    <r>
      <rPr>
        <b/>
        <sz val="11"/>
        <rFont val="Arial"/>
        <family val="2"/>
      </rPr>
      <t xml:space="preserve">
</t>
    </r>
    <r>
      <rPr>
        <sz val="8"/>
        <rFont val="Arial"/>
        <family val="2"/>
      </rPr>
      <t>Other Assets</t>
    </r>
  </si>
  <si>
    <r>
      <t xml:space="preserve">ودائع المقيمين
</t>
    </r>
    <r>
      <rPr>
        <sz val="8"/>
        <rFont val="Arial"/>
        <family val="2"/>
      </rPr>
      <t>Resident Deposits</t>
    </r>
  </si>
  <si>
    <r>
      <t xml:space="preserve">أرصدة للبنوك فى قطر
</t>
    </r>
    <r>
      <rPr>
        <sz val="8"/>
        <rFont val="Arial"/>
        <family val="2"/>
      </rPr>
      <t>Due to Bankes in Qatar</t>
    </r>
  </si>
  <si>
    <r>
      <t xml:space="preserve">أرصدة مصرف قطر المركزى
</t>
    </r>
    <r>
      <rPr>
        <sz val="8"/>
        <rFont val="Arial"/>
        <family val="2"/>
      </rPr>
      <t>Due to QCB</t>
    </r>
  </si>
  <si>
    <r>
      <t xml:space="preserve">أوراق مالية مدينة
</t>
    </r>
    <r>
      <rPr>
        <sz val="8"/>
        <rFont val="Arial"/>
        <family val="2"/>
      </rPr>
      <t>Debt Securities</t>
    </r>
  </si>
  <si>
    <r>
      <t xml:space="preserve">المطلوبات الأجنبية
</t>
    </r>
    <r>
      <rPr>
        <sz val="8"/>
        <rFont val="Arial"/>
        <family val="2"/>
      </rPr>
      <t>Foreign Liabilities</t>
    </r>
  </si>
  <si>
    <r>
      <t xml:space="preserve">حسابات رأس المال
</t>
    </r>
    <r>
      <rPr>
        <sz val="9"/>
        <rFont val="Arial"/>
        <family val="2"/>
      </rPr>
      <t>Capital 
Accounts</t>
    </r>
  </si>
  <si>
    <r>
      <t xml:space="preserve"> مخصصات
</t>
    </r>
    <r>
      <rPr>
        <sz val="8"/>
        <rFont val="Arial"/>
        <family val="2"/>
      </rPr>
      <t>Provision</t>
    </r>
  </si>
  <si>
    <r>
      <t xml:space="preserve">مطلوبات أخرى
</t>
    </r>
    <r>
      <rPr>
        <sz val="8"/>
        <rFont val="Arial"/>
        <family val="2"/>
      </rPr>
      <t>Other Liabilities</t>
    </r>
  </si>
  <si>
    <t>ويحوى الفصل أيضا على مؤشرات احصائية تعكس التسهيلات الائتمانية وارصدة الودائع بالعملات الاجنبية والمحلية لكل من القطاعات الحكومي والخاص والمختلط واجمالي الموجودات والمطلوبات لكافة البنوك .</t>
  </si>
  <si>
    <t>Data Sources   :</t>
  </si>
  <si>
    <t>سندات وأذونات خزينة أجنبية</t>
  </si>
  <si>
    <t>ودائع حقوق السحب الخاصة</t>
  </si>
  <si>
    <t>مستحقات الحكومة</t>
  </si>
  <si>
    <t>حساب اعادة التقييم</t>
  </si>
  <si>
    <t>Foreign securities</t>
  </si>
  <si>
    <t>Balances with foreign banks</t>
  </si>
  <si>
    <t>Balances with local banks</t>
  </si>
  <si>
    <t>SDR holding</t>
  </si>
  <si>
    <t>Other assets</t>
  </si>
  <si>
    <t>Capital and reserves</t>
  </si>
  <si>
    <t>Deposits of local banks</t>
  </si>
  <si>
    <t>Other liabilities</t>
  </si>
  <si>
    <t>نهاية القترة</t>
  </si>
  <si>
    <r>
      <t xml:space="preserve">المجموع
العام
</t>
    </r>
    <r>
      <rPr>
        <b/>
        <sz val="8"/>
        <rFont val="Arial"/>
        <family val="2"/>
      </rPr>
      <t>G.Total</t>
    </r>
  </si>
  <si>
    <t>End of period</t>
  </si>
  <si>
    <t xml:space="preserve">  2 - Demand Deposits</t>
  </si>
  <si>
    <t xml:space="preserve">  3 - Time and Savings Deposits</t>
  </si>
  <si>
    <t xml:space="preserve">  4 - Deposits in Foreign Currency</t>
  </si>
  <si>
    <t xml:space="preserve">  5 - Government Deposits :</t>
  </si>
  <si>
    <t xml:space="preserve">  6 - Money Supply (M1)</t>
  </si>
  <si>
    <t xml:space="preserve">  7 - Money Supply (M2)</t>
  </si>
  <si>
    <t xml:space="preserve">  8 - Money Supply (M3)</t>
  </si>
  <si>
    <t>التوزيع النسبي لقيمة تعويضات التأمين المدفوعة حسب نوع التأمين</t>
  </si>
  <si>
    <t>PERCENTAGE DISTRIBUTION OF PAID CLAIMS BY TYPE OF INSURNCE</t>
  </si>
  <si>
    <t>Other</t>
  </si>
  <si>
    <t>حصة دولة قطر لدى صندوق النقد الدولي</t>
  </si>
  <si>
    <t>IMF Reserve Position</t>
  </si>
  <si>
    <r>
      <t xml:space="preserve">اخرى
</t>
    </r>
    <r>
      <rPr>
        <b/>
        <sz val="8"/>
        <rFont val="Arial"/>
        <family val="2"/>
      </rPr>
      <t>Other</t>
    </r>
  </si>
  <si>
    <t>The chapter also includes indicators reflecting credit facilities, balances of foreign and local currencies for each of the government, private, and mixed sectors as well as total assets and liabilities of banks.</t>
  </si>
  <si>
    <t>Due to Government</t>
  </si>
  <si>
    <t>Required reserve</t>
  </si>
  <si>
    <t>Revaluation account</t>
  </si>
  <si>
    <t>Contractors</t>
  </si>
  <si>
    <t xml:space="preserve">Total Local Credit  </t>
  </si>
  <si>
    <t>Currency issued</t>
  </si>
  <si>
    <t>قطرية
Qatari</t>
  </si>
  <si>
    <t>عربية
Arabic</t>
  </si>
  <si>
    <t>أخرى
Other</t>
  </si>
  <si>
    <t>إجمالي القيمة المضافة لنشاط التأمين حسب جنسية شركة التأمين</t>
  </si>
  <si>
    <t>GROSS VALUE ADDED FOR INSURANCE ACTIVITY BY NATIONALITY OF INSURANCE COMPANY</t>
  </si>
  <si>
    <t>31/21/2015</t>
  </si>
  <si>
    <t xml:space="preserve"> 2015/12/31</t>
  </si>
  <si>
    <t xml:space="preserve">  6 - عرض النقد (م1)</t>
  </si>
  <si>
    <t xml:space="preserve">  7 - عرض النقد (م2)</t>
  </si>
  <si>
    <t xml:space="preserve">  8 - عرض النقد (م3)</t>
  </si>
  <si>
    <t>م1 = 1 + 2</t>
  </si>
  <si>
    <t>م3 = 5 + 7</t>
  </si>
  <si>
    <t>م2 = 3 + 4 + 6</t>
  </si>
  <si>
    <t>(1) يشمل الأجور و الرواتب و المزايا العينية و مكافآت مجلس الإدارة.</t>
  </si>
  <si>
    <t>Productivity Of Employee</t>
  </si>
  <si>
    <t>Percentage Of Intermediate Services To Output</t>
  </si>
  <si>
    <t>Percentage Of Intermediate Goods To Output</t>
  </si>
  <si>
    <t>Average Annual Wage (1)</t>
  </si>
  <si>
    <t>إنتاجية المشتغل</t>
  </si>
  <si>
    <t>نسبة المستلزمات الخدمية إلى قيمة الإنتاج</t>
  </si>
  <si>
    <t>نسبة المستلزمات السلعية إلى قيمة الإنتاج</t>
  </si>
  <si>
    <t>متوسط الأجر السنوي 1</t>
  </si>
  <si>
    <t>(1)Includes Wages, Salaries, Payments in-kind &amp; remuneration of board of directors.</t>
  </si>
  <si>
    <t>Gross Value Per Employee</t>
  </si>
  <si>
    <t>جنسية البنك</t>
  </si>
  <si>
    <t>نصيب المشتغل من القيمة المضافة الإجمالية</t>
  </si>
  <si>
    <t>Bank Nationality</t>
  </si>
  <si>
    <t>MAIN ECONOMIC INDICATORS BY BANK NATIONALITY</t>
  </si>
  <si>
    <t>أهم المؤشرات الإقتصادية حسب جنسية البنك</t>
  </si>
  <si>
    <t>أهم المؤشرات الإقتصادية حسب جنسية شركة التأمين</t>
  </si>
  <si>
    <t>MAIN ECONOMIC INDICATORS BY NATIONALITY OF INSURANCE COMPANY</t>
  </si>
  <si>
    <t>Nationality of Insurance Company</t>
  </si>
  <si>
    <t>جنسية شركة التأمين</t>
  </si>
  <si>
    <t>اخرى</t>
  </si>
  <si>
    <t>Average</t>
  </si>
  <si>
    <t>المتوسط</t>
  </si>
  <si>
    <t xml:space="preserve">البنوك والتأمين </t>
  </si>
  <si>
    <t>يغطي هذا الفصل أنشطة البنوك وشركات التأمين  ويعبر عن البيانات التي توضح الموجودات والمطلوبات الواردة في الحسابات المالية لمصرف قطر المركزي ، تشير هذه  البيانات الى حجم النقد المتداول والأرصدة الموجودة لدى البنوك القطرية والفروع الإقليمية للبنوك الأجنبية العاملة داخل حدود دولة قطر .</t>
  </si>
  <si>
    <t>This chapter covers the activities of banks, insurance companies. It presents data on assets and liabilities of Qatar Central Bank . This data indicates  currency in circulation and balances of Qatari banks and regional branches of foreign banks operating  in Qatar.</t>
  </si>
  <si>
    <t>BANKS AND INSURANCE</t>
  </si>
  <si>
    <t>There are (19) Banks operating in Qatar.</t>
  </si>
  <si>
    <t>يبلغ عدد البنوك العاملة في دولة قطر (19) بنكاً0</t>
  </si>
  <si>
    <t>البنوك والتأمين</t>
  </si>
  <si>
    <r>
      <t xml:space="preserve">الائتمان 
المحلى
</t>
    </r>
    <r>
      <rPr>
        <sz val="8"/>
        <rFont val="Arial"/>
        <family val="2"/>
      </rPr>
      <t>Domestic
 Credit</t>
    </r>
    <r>
      <rPr>
        <b/>
        <sz val="11"/>
        <rFont val="Arial"/>
        <family val="2"/>
      </rPr>
      <t xml:space="preserve">
</t>
    </r>
  </si>
  <si>
    <t>قيمة الإنتاج الإجمالي و القيمة المضافة حسب جنسية البنك</t>
  </si>
  <si>
    <t>VALUE OF GROSS OUTPUT &amp; VALUE ADDED BY BANK NATIONALITY</t>
  </si>
  <si>
    <t>BANKS STATISTICS</t>
  </si>
  <si>
    <t>Particulars</t>
  </si>
  <si>
    <r>
      <t xml:space="preserve">جنسية البنك </t>
    </r>
    <r>
      <rPr>
        <sz val="10"/>
        <rFont val="Arial"/>
        <family val="2"/>
      </rPr>
      <t>Bank Nationality</t>
    </r>
  </si>
  <si>
    <t>أ- الإنتاج الإجمالي</t>
  </si>
  <si>
    <t>1- الفوائد المحصلة</t>
  </si>
  <si>
    <t>2- الفوائد المدفوعة</t>
  </si>
  <si>
    <t>3- إيرادات أوراق مالية</t>
  </si>
  <si>
    <t>4- الإيرادات الأخرى</t>
  </si>
  <si>
    <t>Total (1-2+3+4)</t>
  </si>
  <si>
    <t>المجموع (1-2+3+4)</t>
  </si>
  <si>
    <t>B- Cost Of Production</t>
  </si>
  <si>
    <t>ب- مستلزمات الإنتاج</t>
  </si>
  <si>
    <t>1- سلعية</t>
  </si>
  <si>
    <t>2- خدمية</t>
  </si>
  <si>
    <t>3- Commission Paid</t>
  </si>
  <si>
    <t>3- العمولات المدفوعة</t>
  </si>
  <si>
    <t>Total (1+2+3)</t>
  </si>
  <si>
    <t>المجموع (1+2+3)</t>
  </si>
  <si>
    <t xml:space="preserve">ج- القيمة المضافة الإجمالية (أ-ب) </t>
  </si>
  <si>
    <t>د- الإهتلاك</t>
  </si>
  <si>
    <t xml:space="preserve">هـ-القيمة المضافة الصافية (ج-د) </t>
  </si>
  <si>
    <t>F- Cost Of Employees</t>
  </si>
  <si>
    <t>و- تكاليف العمالة</t>
  </si>
  <si>
    <t xml:space="preserve">ز- فائض التشغيل (هـ-و) </t>
  </si>
  <si>
    <t xml:space="preserve">قيمة الإنتاج الإجمالي و القيمة المضافة حسب جنسية شركة التأمين </t>
  </si>
  <si>
    <t>VALUE OF GROSS OUTPUT &amp; VALUE ADDED BY NATIONALITY OF INSURANCE COMPANY</t>
  </si>
  <si>
    <t>INSURANCE STATISTICS</t>
  </si>
  <si>
    <r>
      <rPr>
        <b/>
        <sz val="10"/>
        <rFont val="Arial"/>
        <family val="2"/>
      </rPr>
      <t>جنسية شركة التأمين</t>
    </r>
    <r>
      <rPr>
        <b/>
        <sz val="12"/>
        <rFont val="Arial"/>
        <family val="2"/>
      </rPr>
      <t xml:space="preserve">
</t>
    </r>
    <r>
      <rPr>
        <b/>
        <sz val="11"/>
        <rFont val="Arial"/>
        <family val="2"/>
      </rPr>
      <t xml:space="preserve"> </t>
    </r>
    <r>
      <rPr>
        <b/>
        <sz val="8"/>
        <rFont val="Arial"/>
        <family val="2"/>
      </rPr>
      <t>Nationality of Insurance Company</t>
    </r>
  </si>
  <si>
    <t>1- Net Collected Premiums</t>
  </si>
  <si>
    <t>1- الأقساط المحصلة الصافية</t>
  </si>
  <si>
    <t>2- Net Claims Paid</t>
  </si>
  <si>
    <t>2- التعويضات المدفوعة الصافية</t>
  </si>
  <si>
    <t>3- Commissions Received</t>
  </si>
  <si>
    <t>3- العمولات المحصلة</t>
  </si>
  <si>
    <t>4- Income In Investing Technical Reserves</t>
  </si>
  <si>
    <t>4- الدخل من إستثمار الإحتياطي الفني</t>
  </si>
  <si>
    <t>5- Change In Tehnical Reserves</t>
  </si>
  <si>
    <t>5- التغير في الإحتياطي الفني</t>
  </si>
  <si>
    <t>6- Other Revenues</t>
  </si>
  <si>
    <t>6- إيرادات أخرى</t>
  </si>
  <si>
    <t>Total (1-2+3+4-5+6)</t>
  </si>
  <si>
    <t>المجموع (1-2+3+4-5+6)</t>
  </si>
  <si>
    <t>ودائع القطاع الخاص 
 Private Sector Deposits</t>
  </si>
  <si>
    <t xml:space="preserve"> 2016/12/31</t>
  </si>
  <si>
    <t xml:space="preserve"> 2017/12/31</t>
  </si>
  <si>
    <t>CHAPTER XI</t>
  </si>
  <si>
    <t>جدول (88) (الوحدة : مليون ريال قطري)</t>
  </si>
  <si>
    <t>TABLE (88) (Unit : Million Q.R)</t>
  </si>
  <si>
    <t>جدول (89) (الوحدة : مليون ريال قطري)</t>
  </si>
  <si>
    <r>
      <rPr>
        <b/>
        <sz val="44"/>
        <rFont val="Calibri"/>
        <family val="2"/>
        <scheme val="minor"/>
      </rPr>
      <t xml:space="preserve"> </t>
    </r>
    <r>
      <rPr>
        <b/>
        <sz val="44"/>
        <rFont val="AGA Arabesque Desktop"/>
        <charset val="2"/>
      </rPr>
      <t>-=+</t>
    </r>
  </si>
  <si>
    <t xml:space="preserve">يبلغ عدد شركات التأمين العاملة في دولة قطر (16) شركة. </t>
  </si>
  <si>
    <t>There are (16) Insurance Companies working in Qatar .</t>
  </si>
  <si>
    <t xml:space="preserve">حصة دولة قطر لدى صندوق النقد العربي </t>
  </si>
  <si>
    <t>AMF Reserve Position</t>
  </si>
  <si>
    <t xml:space="preserve"> 2018/12/31</t>
  </si>
  <si>
    <t xml:space="preserve">                               Type
 Year  </t>
  </si>
  <si>
    <t xml:space="preserve">                              Type
 Year  </t>
  </si>
  <si>
    <t xml:space="preserve">                                Type
 Year  </t>
  </si>
  <si>
    <t>Graph (31) شكل</t>
  </si>
  <si>
    <t>جدول (90) (الوحدة : مليون ريال قطري)</t>
  </si>
  <si>
    <t>TABLE (89) (Unit : Million Q.R)</t>
  </si>
  <si>
    <t xml:space="preserve"> 2019/12/31</t>
  </si>
  <si>
    <t>2015- 2019</t>
  </si>
  <si>
    <t>2015 - 2019</t>
  </si>
  <si>
    <t>2015 - 2018</t>
  </si>
  <si>
    <t>احصاءات البنـــوك
2019</t>
  </si>
  <si>
    <t>2019</t>
  </si>
  <si>
    <t>احصاءات التأمين
2019</t>
  </si>
  <si>
    <t>2019- 2015</t>
  </si>
  <si>
    <t xml:space="preserve">                               نهاية الفترة</t>
  </si>
  <si>
    <t>جدول رقم (100)   القيمة بالريال قطري</t>
  </si>
  <si>
    <t>Table No. (100)    (Value QR.)</t>
  </si>
  <si>
    <t>Table No. (99)    (Value QR. 000)</t>
  </si>
  <si>
    <t>جدول رقم (99)   القيمة ألف ريال قطري</t>
  </si>
  <si>
    <t>جدول (98)</t>
  </si>
  <si>
    <t>TABLE(98)</t>
  </si>
  <si>
    <t>Graph (35) شكل</t>
  </si>
  <si>
    <t>جدول (97) (الوحدة : الف ريال قطري)</t>
  </si>
  <si>
    <t>TABLE (97) (Unit : 000 Q.R)</t>
  </si>
  <si>
    <t>جدول (96) (الوحدة : الف ريال قطري)</t>
  </si>
  <si>
    <t>TABLE (96) (Unit : 000 Q.R)</t>
  </si>
  <si>
    <t>جدول رقم (95)  القيمة بالريال قطري</t>
  </si>
  <si>
    <t>Graph (34) شكل</t>
  </si>
  <si>
    <t>Table No. (95)     (Value QR.)</t>
  </si>
  <si>
    <t>جدول رقم (94)  القيمة ألف ريال قطري</t>
  </si>
  <si>
    <t>Table No. (94)     (Value QR. 000)</t>
  </si>
  <si>
    <t>TABLE (93) ( Unit : Million Q.R)</t>
  </si>
  <si>
    <t>جدول (93) (الوحدة : مليون ريال قطري)</t>
  </si>
  <si>
    <t>جدول (92) (الوحدة : مليون ريال قطري)</t>
  </si>
  <si>
    <t>TABLE (92) (Unit : Million Q.R)</t>
  </si>
  <si>
    <t>جدول (91) (الوحدة : مليون ريال قطري)</t>
  </si>
  <si>
    <t>TABLE (91) (Unit : Million Q.R)</t>
  </si>
  <si>
    <t>TABLE (90) (Unit : Million Q.R)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</si>
</sst>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_ "/>
  </numFmts>
  <fonts count="63">
    <font>
      <sz val="10"/>
      <name val="Arial"/>
      <charset val="178"/>
    </font>
    <font>
      <b/>
      <sz val="10"/>
      <name val="Arial"/>
      <family val="2"/>
    </font>
    <font>
      <sz val="10"/>
      <name val="Arial"/>
      <family val="2"/>
    </font>
    <font>
      <sz val="10"/>
      <name val="Arial"/>
      <family val="2"/>
      <charset val="178"/>
    </font>
    <font>
      <b/>
      <sz val="12"/>
      <name val="Arial"/>
      <family val="2"/>
    </font>
    <font>
      <b/>
      <sz val="11"/>
      <name val="Arial"/>
      <family val="2"/>
      <charset val="178"/>
    </font>
    <font>
      <sz val="11"/>
      <name val="Arial"/>
      <family val="2"/>
      <charset val="178"/>
    </font>
    <font>
      <sz val="11"/>
      <name val="Arial"/>
      <family val="2"/>
    </font>
    <font>
      <b/>
      <sz val="12"/>
      <name val="Arial"/>
      <family val="2"/>
      <charset val="178"/>
    </font>
    <font>
      <sz val="8"/>
      <name val="Arial"/>
      <family val="2"/>
      <charset val="178"/>
    </font>
    <font>
      <sz val="12"/>
      <name val="Arial"/>
      <family val="2"/>
      <charset val="178"/>
    </font>
    <font>
      <sz val="12"/>
      <name val="Arial"/>
      <family val="2"/>
    </font>
    <font>
      <sz val="11"/>
      <color indexed="10"/>
      <name val="Arial"/>
      <family val="2"/>
      <charset val="178"/>
    </font>
    <font>
      <b/>
      <sz val="12"/>
      <color indexed="10"/>
      <name val="Arial"/>
      <family val="2"/>
      <charset val="178"/>
    </font>
    <font>
      <u/>
      <sz val="10"/>
      <color indexed="12"/>
      <name val="Arial"/>
      <family val="2"/>
    </font>
    <font>
      <b/>
      <sz val="9"/>
      <name val="Arial"/>
      <family val="2"/>
    </font>
    <font>
      <b/>
      <sz val="8"/>
      <name val="Arial"/>
      <family val="2"/>
    </font>
    <font>
      <b/>
      <sz val="14"/>
      <color indexed="12"/>
      <name val="Arial"/>
      <family val="2"/>
    </font>
    <font>
      <b/>
      <sz val="12"/>
      <color indexed="12"/>
      <name val="Arial"/>
      <family val="2"/>
    </font>
    <font>
      <b/>
      <sz val="8"/>
      <name val="Arial"/>
      <family val="2"/>
    </font>
    <font>
      <b/>
      <sz val="10"/>
      <color indexed="10"/>
      <name val="Arial"/>
      <family val="2"/>
      <charset val="178"/>
    </font>
    <font>
      <b/>
      <sz val="8"/>
      <color indexed="10"/>
      <name val="Arial"/>
      <family val="2"/>
    </font>
    <font>
      <sz val="8"/>
      <name val="Arial"/>
      <family val="2"/>
    </font>
    <font>
      <b/>
      <sz val="48"/>
      <color indexed="12"/>
      <name val="AGA Arabesque Desktop"/>
      <charset val="2"/>
    </font>
    <font>
      <b/>
      <sz val="11"/>
      <color indexed="25"/>
      <name val="Arial"/>
      <family val="2"/>
    </font>
    <font>
      <b/>
      <sz val="14"/>
      <color indexed="25"/>
      <name val="Arial"/>
      <family val="2"/>
    </font>
    <font>
      <sz val="11"/>
      <color indexed="8"/>
      <name val="Arial"/>
      <family val="2"/>
    </font>
    <font>
      <b/>
      <sz val="14"/>
      <name val="Arial"/>
      <family val="2"/>
    </font>
    <font>
      <b/>
      <vertAlign val="superscript"/>
      <sz val="12"/>
      <name val="Arial"/>
      <family val="2"/>
    </font>
    <font>
      <sz val="14"/>
      <name val="Arial"/>
      <family val="2"/>
    </font>
    <font>
      <b/>
      <sz val="16"/>
      <name val="Arial"/>
      <family val="2"/>
    </font>
    <font>
      <sz val="16"/>
      <name val="Arial"/>
      <family val="2"/>
    </font>
    <font>
      <b/>
      <vertAlign val="superscript"/>
      <sz val="16"/>
      <name val="Arial"/>
      <family val="2"/>
    </font>
    <font>
      <b/>
      <sz val="11"/>
      <name val="Arial"/>
      <family val="2"/>
    </font>
    <font>
      <u/>
      <sz val="16"/>
      <name val="Arial"/>
      <family val="2"/>
    </font>
    <font>
      <u/>
      <sz val="10"/>
      <name val="Arial"/>
      <family val="2"/>
    </font>
    <font>
      <sz val="9"/>
      <name val="Arial"/>
      <family val="2"/>
    </font>
    <font>
      <sz val="10"/>
      <name val="Arial"/>
      <family val="2"/>
    </font>
    <font>
      <sz val="11"/>
      <color theme="1"/>
      <name val="Calibri"/>
      <family val="2"/>
      <scheme val="minor"/>
    </font>
    <font>
      <b/>
      <sz val="10"/>
      <color rgb="FF0000FF"/>
      <name val="Arial"/>
      <family val="2"/>
    </font>
    <font>
      <b/>
      <sz val="48"/>
      <color rgb="FF0000FF"/>
      <name val="AGA Arabesque Desktop"/>
      <charset val="2"/>
    </font>
    <font>
      <sz val="10"/>
      <color rgb="FF0000FF"/>
      <name val="Arial"/>
      <family val="2"/>
    </font>
    <font>
      <b/>
      <sz val="24"/>
      <color rgb="FF0000FF"/>
      <name val="Arial"/>
      <family val="2"/>
    </font>
    <font>
      <b/>
      <sz val="14"/>
      <color rgb="FF0000FF"/>
      <name val="Arial Black"/>
      <family val="2"/>
    </font>
    <font>
      <b/>
      <sz val="10"/>
      <color rgb="FF0000FF"/>
      <name val="Arial Rounded MT Bold"/>
      <family val="2"/>
    </font>
    <font>
      <b/>
      <sz val="16"/>
      <color theme="1"/>
      <name val="Arial"/>
      <family val="2"/>
    </font>
    <font>
      <sz val="10"/>
      <color theme="1"/>
      <name val="Calibri"/>
      <family val="2"/>
      <scheme val="minor"/>
    </font>
    <font>
      <b/>
      <sz val="12"/>
      <name val="Courier New"/>
      <family val="3"/>
    </font>
    <font>
      <sz val="12"/>
      <name val="Courier New"/>
      <family val="3"/>
    </font>
    <font>
      <sz val="11"/>
      <color indexed="8"/>
      <name val="Calibri"/>
      <family val="2"/>
    </font>
    <font>
      <b/>
      <sz val="16"/>
      <color indexed="12"/>
      <name val="Arial"/>
      <family val="2"/>
    </font>
    <font>
      <sz val="10"/>
      <name val="Sakkal Majalla"/>
    </font>
    <font>
      <b/>
      <sz val="12"/>
      <name val="Sakkal Majalla"/>
    </font>
    <font>
      <b/>
      <sz val="44"/>
      <name val="AGA Arabesque Desktop"/>
      <charset val="2"/>
    </font>
    <font>
      <b/>
      <sz val="44"/>
      <name val="Calibri"/>
      <family val="2"/>
      <scheme val="minor"/>
    </font>
    <font>
      <b/>
      <sz val="48"/>
      <name val="AGA Arabesque Desktop"/>
      <charset val="2"/>
    </font>
    <font>
      <b/>
      <sz val="24"/>
      <name val="Arial"/>
      <family val="2"/>
    </font>
    <font>
      <b/>
      <sz val="14"/>
      <name val="Arial Black"/>
      <family val="2"/>
    </font>
    <font>
      <b/>
      <sz val="28"/>
      <name val="Sultan bold"/>
      <charset val="178"/>
    </font>
    <font>
      <b/>
      <sz val="18"/>
      <name val="Bernard MT Condensed"/>
      <family val="1"/>
    </font>
    <font>
      <b/>
      <sz val="24"/>
      <name val="Bernard MT Condensed"/>
      <family val="1"/>
    </font>
    <font>
      <b/>
      <sz val="16"/>
      <name val="Sultan bold"/>
      <charset val="178"/>
    </font>
    <font>
      <b/>
      <sz val="12"/>
      <name val="Arial Black"/>
      <family val="2"/>
    </font>
  </fonts>
  <fills count="10">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9"/>
        <bgColor indexed="9"/>
      </patternFill>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
      <patternFill patternType="solid">
        <fgColor rgb="FFFFFFFF"/>
        <bgColor indexed="64"/>
      </patternFill>
    </fill>
    <fill>
      <patternFill patternType="solid">
        <fgColor rgb="FFEEECE1"/>
        <bgColor indexed="64"/>
      </patternFill>
    </fill>
  </fills>
  <borders count="79">
    <border>
      <left/>
      <right/>
      <top/>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left style="medium">
        <color indexed="60"/>
      </left>
      <right style="medium">
        <color indexed="60"/>
      </right>
      <top/>
      <bottom/>
      <diagonal/>
    </border>
    <border>
      <left/>
      <right/>
      <top style="medium">
        <color indexed="60"/>
      </top>
      <bottom style="medium">
        <color indexed="60"/>
      </bottom>
      <diagonal/>
    </border>
    <border>
      <left/>
      <right/>
      <top style="medium">
        <color indexed="60"/>
      </top>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style="thick">
        <color theme="0"/>
      </left>
      <right style="thick">
        <color theme="0"/>
      </right>
      <top style="thick">
        <color theme="0"/>
      </top>
      <bottom style="thick">
        <color theme="0"/>
      </bottom>
      <diagonal/>
    </border>
    <border>
      <left style="thick">
        <color theme="0"/>
      </left>
      <right style="thick">
        <color theme="0"/>
      </right>
      <top/>
      <bottom style="thick">
        <color theme="0"/>
      </bottom>
      <diagonal/>
    </border>
    <border>
      <left style="thick">
        <color theme="0"/>
      </left>
      <right style="thick">
        <color theme="0"/>
      </right>
      <top style="thick">
        <color theme="0"/>
      </top>
      <bottom/>
      <diagonal/>
    </border>
    <border>
      <left style="thick">
        <color theme="0"/>
      </left>
      <right style="thick">
        <color theme="0"/>
      </right>
      <top style="thick">
        <color theme="0"/>
      </top>
      <bottom style="thin">
        <color indexed="64"/>
      </bottom>
      <diagonal/>
    </border>
    <border>
      <left style="thick">
        <color theme="0"/>
      </left>
      <right style="thick">
        <color theme="0"/>
      </right>
      <top/>
      <bottom style="thin">
        <color indexed="64"/>
      </bottom>
      <diagonal/>
    </border>
    <border>
      <left style="thick">
        <color theme="0"/>
      </left>
      <right style="thick">
        <color theme="0"/>
      </right>
      <top style="thin">
        <color indexed="64"/>
      </top>
      <bottom style="thin">
        <color indexed="64"/>
      </bottom>
      <diagonal/>
    </border>
    <border>
      <left style="thick">
        <color theme="0"/>
      </left>
      <right/>
      <top/>
      <bottom style="thick">
        <color theme="0"/>
      </bottom>
      <diagonal/>
    </border>
    <border>
      <left style="thick">
        <color theme="0"/>
      </left>
      <right/>
      <top style="thick">
        <color theme="0"/>
      </top>
      <bottom style="thick">
        <color theme="0"/>
      </bottom>
      <diagonal/>
    </border>
    <border>
      <left style="thick">
        <color theme="0"/>
      </left>
      <right style="thick">
        <color theme="0"/>
      </right>
      <top style="thin">
        <color indexed="64"/>
      </top>
      <bottom/>
      <diagonal/>
    </border>
    <border>
      <left style="thick">
        <color theme="0"/>
      </left>
      <right style="thick">
        <color theme="0"/>
      </right>
      <top/>
      <bottom/>
      <diagonal/>
    </border>
    <border>
      <left style="thick">
        <color theme="0"/>
      </left>
      <right/>
      <top style="thin">
        <color indexed="64"/>
      </top>
      <bottom style="thin">
        <color indexed="64"/>
      </bottom>
      <diagonal/>
    </border>
    <border>
      <left/>
      <right/>
      <top style="thick">
        <color theme="0"/>
      </top>
      <bottom style="thin">
        <color indexed="64"/>
      </bottom>
      <diagonal/>
    </border>
    <border>
      <left/>
      <right style="thick">
        <color theme="0"/>
      </right>
      <top style="thick">
        <color theme="0"/>
      </top>
      <bottom style="thick">
        <color theme="0"/>
      </bottom>
      <diagonal/>
    </border>
    <border>
      <left style="thick">
        <color theme="0"/>
      </left>
      <right/>
      <top/>
      <bottom/>
      <diagonal/>
    </border>
    <border diagonalDown="1">
      <left style="thick">
        <color theme="0"/>
      </left>
      <right/>
      <top style="thin">
        <color indexed="64"/>
      </top>
      <bottom/>
      <diagonal style="thick">
        <color theme="0"/>
      </diagonal>
    </border>
    <border diagonalDown="1">
      <left/>
      <right style="thick">
        <color theme="0"/>
      </right>
      <top style="thin">
        <color indexed="64"/>
      </top>
      <bottom/>
      <diagonal style="thick">
        <color theme="0"/>
      </diagonal>
    </border>
    <border diagonalDown="1">
      <left style="thick">
        <color theme="0"/>
      </left>
      <right/>
      <top/>
      <bottom style="thin">
        <color indexed="64"/>
      </bottom>
      <diagonal style="thick">
        <color theme="0"/>
      </diagonal>
    </border>
    <border diagonalDown="1">
      <left/>
      <right style="thick">
        <color theme="0"/>
      </right>
      <top/>
      <bottom style="thin">
        <color indexed="64"/>
      </bottom>
      <diagonal style="thick">
        <color theme="0"/>
      </diagonal>
    </border>
    <border diagonalUp="1">
      <left style="thick">
        <color theme="0"/>
      </left>
      <right/>
      <top style="thin">
        <color indexed="64"/>
      </top>
      <bottom/>
      <diagonal style="thick">
        <color theme="0"/>
      </diagonal>
    </border>
    <border diagonalUp="1">
      <left/>
      <right style="thick">
        <color theme="0"/>
      </right>
      <top style="thin">
        <color indexed="64"/>
      </top>
      <bottom/>
      <diagonal style="thick">
        <color theme="0"/>
      </diagonal>
    </border>
    <border diagonalUp="1">
      <left style="thick">
        <color theme="0"/>
      </left>
      <right/>
      <top/>
      <bottom style="thin">
        <color indexed="64"/>
      </bottom>
      <diagonal style="thick">
        <color theme="0"/>
      </diagonal>
    </border>
    <border diagonalUp="1">
      <left/>
      <right style="thick">
        <color theme="0"/>
      </right>
      <top/>
      <bottom style="thin">
        <color indexed="64"/>
      </bottom>
      <diagonal style="thick">
        <color theme="0"/>
      </diagonal>
    </border>
    <border>
      <left style="thick">
        <color theme="0"/>
      </left>
      <right style="thick">
        <color theme="0"/>
      </right>
      <top style="thin">
        <color indexed="64"/>
      </top>
      <bottom style="thick">
        <color theme="0"/>
      </bottom>
      <diagonal/>
    </border>
    <border diagonalUp="1">
      <left style="thick">
        <color theme="0"/>
      </left>
      <right style="thick">
        <color theme="0"/>
      </right>
      <top style="thin">
        <color indexed="64"/>
      </top>
      <bottom/>
      <diagonal style="thick">
        <color theme="0"/>
      </diagonal>
    </border>
    <border diagonalUp="1">
      <left style="thick">
        <color theme="0"/>
      </left>
      <right style="thick">
        <color theme="0"/>
      </right>
      <top/>
      <bottom style="thin">
        <color indexed="64"/>
      </bottom>
      <diagonal style="thick">
        <color theme="0"/>
      </diagonal>
    </border>
    <border>
      <left/>
      <right style="thick">
        <color theme="0"/>
      </right>
      <top style="thin">
        <color indexed="64"/>
      </top>
      <bottom style="thin">
        <color indexed="64"/>
      </bottom>
      <diagonal/>
    </border>
    <border>
      <left/>
      <right/>
      <top style="thick">
        <color theme="0"/>
      </top>
      <bottom style="thick">
        <color theme="0"/>
      </bottom>
      <diagonal/>
    </border>
    <border>
      <left style="thick">
        <color theme="0"/>
      </left>
      <right/>
      <top style="thick">
        <color theme="0"/>
      </top>
      <bottom style="thin">
        <color indexed="64"/>
      </bottom>
      <diagonal/>
    </border>
    <border>
      <left/>
      <right style="thick">
        <color theme="0"/>
      </right>
      <top style="thick">
        <color theme="0"/>
      </top>
      <bottom style="thin">
        <color indexed="64"/>
      </bottom>
      <diagonal/>
    </border>
    <border>
      <left/>
      <right style="thick">
        <color theme="0"/>
      </right>
      <top/>
      <bottom style="thick">
        <color theme="0"/>
      </bottom>
      <diagonal/>
    </border>
    <border>
      <left/>
      <right/>
      <top style="thin">
        <color indexed="64"/>
      </top>
      <bottom style="thick">
        <color theme="0"/>
      </bottom>
      <diagonal/>
    </border>
    <border>
      <left/>
      <right style="thick">
        <color theme="0"/>
      </right>
      <top style="thin">
        <color indexed="64"/>
      </top>
      <bottom style="thick">
        <color theme="0"/>
      </bottom>
      <diagonal/>
    </border>
    <border diagonalDown="1">
      <left style="thick">
        <color theme="0"/>
      </left>
      <right style="thick">
        <color theme="0"/>
      </right>
      <top style="thin">
        <color indexed="64"/>
      </top>
      <bottom style="thick">
        <color theme="0"/>
      </bottom>
      <diagonal style="thick">
        <color theme="0"/>
      </diagonal>
    </border>
    <border diagonalDown="1">
      <left style="thick">
        <color theme="0"/>
      </left>
      <right style="thick">
        <color theme="0"/>
      </right>
      <top style="thick">
        <color theme="0"/>
      </top>
      <bottom style="thick">
        <color theme="0"/>
      </bottom>
      <diagonal style="thick">
        <color theme="0"/>
      </diagonal>
    </border>
    <border diagonalDown="1">
      <left style="thick">
        <color theme="0"/>
      </left>
      <right style="thick">
        <color theme="0"/>
      </right>
      <top style="thick">
        <color theme="0"/>
      </top>
      <bottom style="thin">
        <color indexed="64"/>
      </bottom>
      <diagonal style="thick">
        <color theme="0"/>
      </diagonal>
    </border>
    <border diagonalUp="1">
      <left style="thick">
        <color theme="0"/>
      </left>
      <right style="thick">
        <color theme="0"/>
      </right>
      <top style="thin">
        <color indexed="64"/>
      </top>
      <bottom style="thick">
        <color theme="0"/>
      </bottom>
      <diagonal style="thick">
        <color theme="0"/>
      </diagonal>
    </border>
    <border diagonalUp="1">
      <left style="thick">
        <color theme="0"/>
      </left>
      <right style="thick">
        <color theme="0"/>
      </right>
      <top style="thick">
        <color theme="0"/>
      </top>
      <bottom style="thick">
        <color theme="0"/>
      </bottom>
      <diagonal style="thick">
        <color theme="0"/>
      </diagonal>
    </border>
    <border diagonalUp="1">
      <left style="thick">
        <color theme="0"/>
      </left>
      <right style="thick">
        <color theme="0"/>
      </right>
      <top style="thick">
        <color theme="0"/>
      </top>
      <bottom style="thin">
        <color indexed="64"/>
      </bottom>
      <diagonal style="thick">
        <color theme="0"/>
      </diagonal>
    </border>
    <border diagonalDown="1">
      <left/>
      <right style="thick">
        <color theme="0"/>
      </right>
      <top/>
      <bottom/>
      <diagonal style="thick">
        <color theme="0"/>
      </diagonal>
    </border>
    <border>
      <left style="thick">
        <color theme="0"/>
      </left>
      <right/>
      <top style="thin">
        <color indexed="64"/>
      </top>
      <bottom style="thick">
        <color theme="0"/>
      </bottom>
      <diagonal/>
    </border>
    <border>
      <left style="thick">
        <color theme="0"/>
      </left>
      <right/>
      <top style="thick">
        <color theme="0"/>
      </top>
      <bottom/>
      <diagonal/>
    </border>
    <border>
      <left/>
      <right style="thick">
        <color theme="0"/>
      </right>
      <top style="thin">
        <color indexed="64"/>
      </top>
      <bottom/>
      <diagonal/>
    </border>
    <border>
      <left/>
      <right style="thick">
        <color theme="0"/>
      </right>
      <top/>
      <bottom/>
      <diagonal/>
    </border>
    <border>
      <left/>
      <right style="thick">
        <color theme="0"/>
      </right>
      <top/>
      <bottom style="thin">
        <color indexed="64"/>
      </bottom>
      <diagonal/>
    </border>
    <border>
      <left style="thick">
        <color rgb="FFFFFFFF"/>
      </left>
      <right style="thick">
        <color rgb="FFFFFFFF"/>
      </right>
      <top/>
      <bottom style="thick">
        <color rgb="FFFFFFFF"/>
      </bottom>
      <diagonal/>
    </border>
    <border>
      <left style="thick">
        <color rgb="FFFFFFFF"/>
      </left>
      <right style="thick">
        <color rgb="FFFFFFFF"/>
      </right>
      <top/>
      <bottom/>
      <diagonal/>
    </border>
    <border>
      <left style="thick">
        <color rgb="FFFFFFFF"/>
      </left>
      <right style="thick">
        <color rgb="FFFFFFFF"/>
      </right>
      <top/>
      <bottom style="thin">
        <color indexed="64"/>
      </bottom>
      <diagonal/>
    </border>
    <border>
      <left/>
      <right/>
      <top/>
      <bottom style="thick">
        <color theme="0"/>
      </bottom>
      <diagonal/>
    </border>
    <border diagonalDown="1">
      <left style="thick">
        <color theme="0"/>
      </left>
      <right/>
      <top/>
      <bottom/>
      <diagonal style="thick">
        <color theme="0"/>
      </diagonal>
    </border>
    <border>
      <left style="thick">
        <color theme="0"/>
      </left>
      <right/>
      <top style="thin">
        <color indexed="64"/>
      </top>
      <bottom style="thin">
        <color theme="0"/>
      </bottom>
      <diagonal/>
    </border>
    <border>
      <left/>
      <right/>
      <top style="thin">
        <color indexed="64"/>
      </top>
      <bottom style="thin">
        <color theme="0"/>
      </bottom>
      <diagonal/>
    </border>
    <border>
      <left style="thick">
        <color theme="0"/>
      </left>
      <right/>
      <top style="thin">
        <color theme="0"/>
      </top>
      <bottom style="thin">
        <color theme="0"/>
      </bottom>
      <diagonal/>
    </border>
    <border>
      <left/>
      <right/>
      <top style="thin">
        <color theme="0"/>
      </top>
      <bottom style="thin">
        <color theme="0"/>
      </bottom>
      <diagonal/>
    </border>
    <border>
      <left style="thick">
        <color theme="0"/>
      </left>
      <right/>
      <top style="thin">
        <color theme="0"/>
      </top>
      <bottom style="thin">
        <color indexed="64"/>
      </bottom>
      <diagonal/>
    </border>
    <border>
      <left/>
      <right/>
      <top style="thin">
        <color theme="0"/>
      </top>
      <bottom style="thin">
        <color indexed="64"/>
      </bottom>
      <diagonal/>
    </border>
    <border diagonalUp="1">
      <left style="thick">
        <color theme="0"/>
      </left>
      <right style="thick">
        <color theme="0"/>
      </right>
      <top style="thick">
        <color theme="0"/>
      </top>
      <bottom/>
      <diagonal style="thick">
        <color theme="0"/>
      </diagonal>
    </border>
    <border diagonalDown="1">
      <left style="thick">
        <color theme="0"/>
      </left>
      <right style="thick">
        <color theme="0"/>
      </right>
      <top style="thick">
        <color theme="0"/>
      </top>
      <bottom/>
      <diagonal style="thick">
        <color theme="0"/>
      </diagonal>
    </border>
    <border>
      <left style="thick">
        <color theme="0"/>
      </left>
      <right style="thick">
        <color theme="0"/>
      </right>
      <top style="thin">
        <color theme="1"/>
      </top>
      <bottom style="medium">
        <color theme="0"/>
      </bottom>
      <diagonal/>
    </border>
    <border>
      <left style="thick">
        <color theme="0"/>
      </left>
      <right style="thick">
        <color theme="0"/>
      </right>
      <top style="medium">
        <color theme="0"/>
      </top>
      <bottom style="medium">
        <color theme="0"/>
      </bottom>
      <diagonal/>
    </border>
    <border>
      <left style="thick">
        <color theme="0"/>
      </left>
      <right style="thick">
        <color theme="0"/>
      </right>
      <top style="medium">
        <color theme="0"/>
      </top>
      <bottom style="thin">
        <color indexed="64"/>
      </bottom>
      <diagonal/>
    </border>
    <border>
      <left style="thick">
        <color theme="0"/>
      </left>
      <right style="medium">
        <color theme="0"/>
      </right>
      <top style="thin">
        <color auto="1"/>
      </top>
      <bottom style="medium">
        <color theme="0"/>
      </bottom>
      <diagonal/>
    </border>
    <border>
      <left style="medium">
        <color theme="0"/>
      </left>
      <right style="medium">
        <color theme="0"/>
      </right>
      <top style="thin">
        <color auto="1"/>
      </top>
      <bottom style="medium">
        <color theme="0"/>
      </bottom>
      <diagonal/>
    </border>
    <border>
      <left style="medium">
        <color theme="0"/>
      </left>
      <right style="thick">
        <color theme="0"/>
      </right>
      <top style="thin">
        <color auto="1"/>
      </top>
      <bottom style="medium">
        <color theme="0"/>
      </bottom>
      <diagonal/>
    </border>
    <border>
      <left style="thick">
        <color theme="0"/>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thick">
        <color theme="0"/>
      </right>
      <top style="medium">
        <color theme="0"/>
      </top>
      <bottom style="medium">
        <color theme="0"/>
      </bottom>
      <diagonal/>
    </border>
    <border>
      <left style="thick">
        <color theme="0"/>
      </left>
      <right style="medium">
        <color theme="0"/>
      </right>
      <top style="medium">
        <color theme="0"/>
      </top>
      <bottom style="thin">
        <color auto="1"/>
      </bottom>
      <diagonal/>
    </border>
    <border>
      <left style="medium">
        <color theme="0"/>
      </left>
      <right style="medium">
        <color theme="0"/>
      </right>
      <top style="medium">
        <color theme="0"/>
      </top>
      <bottom style="thin">
        <color auto="1"/>
      </bottom>
      <diagonal/>
    </border>
    <border>
      <left style="medium">
        <color theme="0"/>
      </left>
      <right style="thick">
        <color theme="0"/>
      </right>
      <top style="medium">
        <color theme="0"/>
      </top>
      <bottom style="thin">
        <color auto="1"/>
      </bottom>
      <diagonal/>
    </border>
  </borders>
  <cellStyleXfs count="38">
    <xf numFmtId="0" fontId="0" fillId="0" borderId="0"/>
    <xf numFmtId="0" fontId="17" fillId="0" borderId="0" applyAlignment="0">
      <alignment horizontal="centerContinuous" vertical="center"/>
    </xf>
    <xf numFmtId="0" fontId="18" fillId="0" borderId="0" applyAlignment="0">
      <alignment horizontal="centerContinuous" vertical="center"/>
    </xf>
    <xf numFmtId="0" fontId="4" fillId="2" borderId="1">
      <alignment horizontal="right" vertical="center" wrapText="1"/>
    </xf>
    <xf numFmtId="1" fontId="15" fillId="2" borderId="2">
      <alignment horizontal="left" vertical="center" wrapText="1"/>
    </xf>
    <xf numFmtId="1" fontId="8" fillId="2" borderId="3">
      <alignment horizontal="center" vertical="center"/>
    </xf>
    <xf numFmtId="0" fontId="5" fillId="2" borderId="3">
      <alignment horizontal="center" vertical="center" wrapText="1"/>
    </xf>
    <xf numFmtId="0" fontId="19" fillId="2" borderId="3">
      <alignment horizontal="center" vertical="center" wrapText="1"/>
    </xf>
    <xf numFmtId="0" fontId="14" fillId="0" borderId="0" applyNumberFormat="0" applyFill="0" applyBorder="0" applyAlignment="0" applyProtection="0">
      <alignment vertical="top"/>
      <protection locked="0"/>
    </xf>
    <xf numFmtId="0" fontId="2" fillId="0" borderId="0">
      <alignment horizontal="center" vertical="center" readingOrder="2"/>
    </xf>
    <xf numFmtId="0" fontId="9" fillId="0" borderId="0">
      <alignment horizontal="left" vertical="center"/>
    </xf>
    <xf numFmtId="0" fontId="2" fillId="0" borderId="0"/>
    <xf numFmtId="0" fontId="38" fillId="0" borderId="0"/>
    <xf numFmtId="0" fontId="2" fillId="0" borderId="0"/>
    <xf numFmtId="0" fontId="2" fillId="0" borderId="0"/>
    <xf numFmtId="0" fontId="2" fillId="0" borderId="0"/>
    <xf numFmtId="0" fontId="11" fillId="0" borderId="0"/>
    <xf numFmtId="0" fontId="38" fillId="0" borderId="0"/>
    <xf numFmtId="0" fontId="37" fillId="0" borderId="0"/>
    <xf numFmtId="0" fontId="2" fillId="0" borderId="0"/>
    <xf numFmtId="0" fontId="2" fillId="0" borderId="0"/>
    <xf numFmtId="0" fontId="20" fillId="0" borderId="0">
      <alignment horizontal="right" vertical="center"/>
    </xf>
    <xf numFmtId="0" fontId="21" fillId="0" borderId="0">
      <alignment horizontal="left" vertical="center"/>
    </xf>
    <xf numFmtId="9" fontId="2" fillId="0" borderId="0" applyFont="0" applyFill="0" applyBorder="0" applyAlignment="0" applyProtection="0"/>
    <xf numFmtId="9" fontId="2" fillId="0" borderId="0" applyFont="0" applyFill="0" applyBorder="0" applyAlignment="0" applyProtection="0"/>
    <xf numFmtId="0" fontId="4" fillId="0" borderId="0">
      <alignment horizontal="right" vertical="center"/>
    </xf>
    <xf numFmtId="0" fontId="2" fillId="0" borderId="0">
      <alignment horizontal="left" vertical="center"/>
    </xf>
    <xf numFmtId="0" fontId="13" fillId="2" borderId="3" applyAlignment="0">
      <alignment horizontal="center" vertical="center"/>
    </xf>
    <xf numFmtId="0" fontId="20" fillId="0" borderId="4">
      <alignment horizontal="right" vertical="center" indent="1"/>
    </xf>
    <xf numFmtId="0" fontId="4" fillId="2" borderId="4">
      <alignment horizontal="right" vertical="center" wrapText="1" indent="1" readingOrder="2"/>
    </xf>
    <xf numFmtId="0" fontId="3" fillId="0" borderId="4">
      <alignment horizontal="right" vertical="center" indent="1"/>
    </xf>
    <xf numFmtId="0" fontId="3" fillId="2" borderId="4">
      <alignment horizontal="left" vertical="center" wrapText="1" indent="1"/>
    </xf>
    <xf numFmtId="0" fontId="3" fillId="0" borderId="5">
      <alignment horizontal="left" vertical="center"/>
    </xf>
    <xf numFmtId="0" fontId="3" fillId="0" borderId="6">
      <alignment horizontal="left" vertical="center"/>
    </xf>
    <xf numFmtId="0" fontId="46" fillId="0" borderId="0"/>
    <xf numFmtId="0" fontId="2" fillId="0" borderId="0"/>
    <xf numFmtId="0" fontId="49" fillId="0" borderId="0"/>
    <xf numFmtId="0" fontId="2" fillId="0" borderId="0"/>
  </cellStyleXfs>
  <cellXfs count="526">
    <xf numFmtId="0" fontId="0" fillId="0" borderId="0" xfId="0"/>
    <xf numFmtId="0" fontId="2" fillId="0" borderId="0" xfId="0" applyFont="1" applyAlignment="1">
      <alignment horizontal="justify" vertical="center"/>
    </xf>
    <xf numFmtId="0" fontId="0" fillId="0" borderId="0" xfId="0" applyBorder="1" applyAlignment="1">
      <alignment vertical="center"/>
    </xf>
    <xf numFmtId="0" fontId="1" fillId="0" borderId="0" xfId="0" applyFont="1" applyAlignment="1">
      <alignment horizontal="centerContinuous" vertical="center"/>
    </xf>
    <xf numFmtId="0" fontId="1" fillId="0" borderId="0" xfId="0" applyFont="1" applyBorder="1" applyAlignment="1">
      <alignment vertical="center"/>
    </xf>
    <xf numFmtId="0" fontId="4" fillId="0" borderId="0" xfId="0" applyFont="1" applyAlignment="1">
      <alignment horizontal="centerContinuous" vertical="center"/>
    </xf>
    <xf numFmtId="0" fontId="0" fillId="0" borderId="0" xfId="0" applyAlignment="1">
      <alignment horizontal="left" vertical="center"/>
    </xf>
    <xf numFmtId="0" fontId="4" fillId="0" borderId="0" xfId="0" applyFont="1" applyAlignment="1">
      <alignment horizontal="left" vertical="center"/>
    </xf>
    <xf numFmtId="0" fontId="0" fillId="0" borderId="0" xfId="0" applyAlignment="1">
      <alignment vertical="center"/>
    </xf>
    <xf numFmtId="0" fontId="0" fillId="0" borderId="0" xfId="0" applyAlignment="1">
      <alignment horizontal="center" vertical="center"/>
    </xf>
    <xf numFmtId="0" fontId="10" fillId="0" borderId="0" xfId="0" applyFont="1" applyAlignment="1">
      <alignment vertical="center"/>
    </xf>
    <xf numFmtId="0" fontId="8" fillId="0" borderId="0" xfId="0" applyFont="1" applyAlignment="1">
      <alignment horizontal="left" vertical="center" readingOrder="2"/>
    </xf>
    <xf numFmtId="0" fontId="2" fillId="0" borderId="0" xfId="0" applyFont="1" applyAlignment="1">
      <alignment horizontal="centerContinuous" vertical="center"/>
    </xf>
    <xf numFmtId="0" fontId="7" fillId="0" borderId="0" xfId="0" applyFont="1" applyBorder="1" applyAlignment="1">
      <alignment horizontal="left" vertical="center"/>
    </xf>
    <xf numFmtId="0" fontId="8" fillId="0" borderId="0" xfId="0" applyFont="1" applyBorder="1" applyAlignment="1">
      <alignment horizontal="left" vertical="center" readingOrder="2"/>
    </xf>
    <xf numFmtId="49" fontId="8" fillId="0" borderId="0" xfId="0" applyNumberFormat="1" applyFont="1" applyBorder="1" applyAlignment="1">
      <alignment horizontal="center" vertical="center" wrapText="1" readingOrder="2"/>
    </xf>
    <xf numFmtId="0" fontId="6" fillId="0" borderId="0" xfId="0" applyFont="1" applyBorder="1" applyAlignment="1">
      <alignment horizontal="center" vertical="center"/>
    </xf>
    <xf numFmtId="1" fontId="12" fillId="0" borderId="0" xfId="0" applyNumberFormat="1" applyFont="1" applyBorder="1" applyAlignment="1">
      <alignment horizontal="center" vertical="center"/>
    </xf>
    <xf numFmtId="49" fontId="11" fillId="0" borderId="0" xfId="0" applyNumberFormat="1" applyFont="1" applyBorder="1" applyAlignment="1">
      <alignment horizontal="centerContinuous" vertical="center" wrapText="1"/>
    </xf>
    <xf numFmtId="0" fontId="7" fillId="0" borderId="0" xfId="0" applyFont="1" applyBorder="1" applyAlignment="1">
      <alignment horizontal="centerContinuous" vertical="center"/>
    </xf>
    <xf numFmtId="0" fontId="1" fillId="0" borderId="0" xfId="0" applyFont="1" applyBorder="1" applyAlignment="1">
      <alignment vertical="center" readingOrder="2"/>
    </xf>
    <xf numFmtId="49" fontId="11" fillId="0" borderId="0" xfId="0" applyNumberFormat="1" applyFont="1" applyBorder="1" applyAlignment="1">
      <alignment horizontal="center" vertical="center" wrapText="1"/>
    </xf>
    <xf numFmtId="0" fontId="0" fillId="0" borderId="0" xfId="0" applyBorder="1" applyAlignment="1">
      <alignment horizontal="center" vertical="center"/>
    </xf>
    <xf numFmtId="0" fontId="4" fillId="0" borderId="0" xfId="25" applyFont="1">
      <alignment horizontal="right" vertical="center"/>
    </xf>
    <xf numFmtId="0" fontId="3" fillId="0" borderId="0" xfId="33" applyBorder="1">
      <alignment horizontal="left" vertical="center"/>
    </xf>
    <xf numFmtId="0" fontId="3" fillId="0" borderId="0" xfId="30" applyBorder="1">
      <alignment horizontal="right" vertical="center" indent="1"/>
    </xf>
    <xf numFmtId="0" fontId="20" fillId="0" borderId="0" xfId="28" applyBorder="1">
      <alignment horizontal="right" vertical="center" indent="1"/>
    </xf>
    <xf numFmtId="0" fontId="2" fillId="0" borderId="0" xfId="13"/>
    <xf numFmtId="0" fontId="2" fillId="0" borderId="0" xfId="13" applyAlignment="1">
      <alignment vertical="center"/>
    </xf>
    <xf numFmtId="0" fontId="2" fillId="0" borderId="0" xfId="13" applyAlignment="1">
      <alignment horizontal="center" vertical="center"/>
    </xf>
    <xf numFmtId="0" fontId="23" fillId="0" borderId="0" xfId="0" applyFont="1"/>
    <xf numFmtId="0" fontId="24" fillId="0" borderId="0" xfId="13" applyFont="1" applyAlignment="1">
      <alignment vertical="center" wrapText="1" readingOrder="1"/>
    </xf>
    <xf numFmtId="0" fontId="26" fillId="0" borderId="0" xfId="13" applyFont="1" applyAlignment="1">
      <alignment vertical="center"/>
    </xf>
    <xf numFmtId="0" fontId="11" fillId="0" borderId="0" xfId="0" applyFont="1" applyAlignment="1">
      <alignment horizontal="centerContinuous" vertical="center"/>
    </xf>
    <xf numFmtId="0" fontId="2" fillId="0" borderId="0" xfId="0" applyFont="1" applyAlignment="1">
      <alignment horizontal="center" vertical="center"/>
    </xf>
    <xf numFmtId="0" fontId="1" fillId="0" borderId="0" xfId="0" applyFont="1" applyAlignment="1">
      <alignment horizontal="center" vertical="center"/>
    </xf>
    <xf numFmtId="0" fontId="4" fillId="0" borderId="0" xfId="2" applyFont="1" applyAlignment="1">
      <alignment horizontal="centerContinuous" vertical="center"/>
    </xf>
    <xf numFmtId="0" fontId="4" fillId="0" borderId="0" xfId="2" applyFont="1" applyAlignment="1">
      <alignment vertical="center"/>
    </xf>
    <xf numFmtId="0" fontId="2" fillId="0" borderId="0" xfId="0" applyFont="1" applyBorder="1" applyAlignment="1">
      <alignment vertical="center"/>
    </xf>
    <xf numFmtId="0" fontId="39" fillId="0" borderId="0" xfId="0" applyFont="1" applyAlignment="1">
      <alignment horizontal="justify" vertical="center"/>
    </xf>
    <xf numFmtId="0" fontId="40" fillId="0" borderId="0" xfId="13" applyFont="1" applyAlignment="1">
      <alignment horizontal="center" vertical="top" wrapText="1"/>
    </xf>
    <xf numFmtId="0" fontId="41" fillId="0" borderId="0" xfId="13" applyFont="1" applyAlignment="1">
      <alignment vertical="center"/>
    </xf>
    <xf numFmtId="0" fontId="42" fillId="0" borderId="0" xfId="13" applyFont="1" applyAlignment="1">
      <alignment horizontal="center" vertical="center" wrapText="1"/>
    </xf>
    <xf numFmtId="0" fontId="43" fillId="0" borderId="0" xfId="13" applyFont="1" applyAlignment="1">
      <alignment horizontal="center" vertical="center" wrapText="1"/>
    </xf>
    <xf numFmtId="0" fontId="1" fillId="0" borderId="0" xfId="26" applyFont="1">
      <alignment horizontal="left" vertical="center"/>
    </xf>
    <xf numFmtId="164" fontId="2" fillId="5" borderId="10" xfId="0" applyNumberFormat="1" applyFont="1" applyFill="1" applyBorder="1" applyAlignment="1">
      <alignment horizontal="right" vertical="center" indent="1"/>
    </xf>
    <xf numFmtId="164" fontId="2" fillId="6" borderId="10" xfId="0" applyNumberFormat="1" applyFont="1" applyFill="1" applyBorder="1" applyAlignment="1">
      <alignment horizontal="right" vertical="center" indent="1"/>
    </xf>
    <xf numFmtId="0" fontId="2" fillId="5" borderId="11" xfId="30" applyFont="1" applyFill="1" applyBorder="1">
      <alignment horizontal="right" vertical="center" indent="1"/>
    </xf>
    <xf numFmtId="164" fontId="2" fillId="5" borderId="12" xfId="0" applyNumberFormat="1" applyFont="1" applyFill="1" applyBorder="1" applyAlignment="1">
      <alignment horizontal="right" vertical="center" indent="1"/>
    </xf>
    <xf numFmtId="0" fontId="31" fillId="0" borderId="0" xfId="0" applyFont="1" applyBorder="1" applyAlignment="1">
      <alignment vertical="center"/>
    </xf>
    <xf numFmtId="0" fontId="30" fillId="0" borderId="0" xfId="0" applyFont="1" applyBorder="1" applyAlignment="1">
      <alignment horizontal="center" vertical="center"/>
    </xf>
    <xf numFmtId="0" fontId="30" fillId="0" borderId="0" xfId="0" applyFont="1" applyBorder="1" applyAlignment="1">
      <alignment vertical="center"/>
    </xf>
    <xf numFmtId="0" fontId="30" fillId="0" borderId="0" xfId="1" applyFont="1" applyAlignment="1">
      <alignment horizontal="centerContinuous" vertical="center" readingOrder="2"/>
    </xf>
    <xf numFmtId="0" fontId="30" fillId="0" borderId="0" xfId="1" applyFont="1" applyAlignment="1">
      <alignment horizontal="centerContinuous" vertical="center"/>
    </xf>
    <xf numFmtId="0" fontId="11" fillId="0" borderId="0" xfId="0" applyFont="1" applyBorder="1" applyAlignment="1">
      <alignment horizontal="centerContinuous" vertical="center"/>
    </xf>
    <xf numFmtId="0" fontId="2" fillId="0" borderId="0" xfId="0" applyFont="1" applyBorder="1" applyAlignment="1">
      <alignment horizontal="centerContinuous" vertical="center"/>
    </xf>
    <xf numFmtId="0" fontId="4" fillId="0" borderId="0" xfId="0" applyFont="1" applyBorder="1" applyAlignment="1">
      <alignment horizontal="centerContinuous" vertical="center"/>
    </xf>
    <xf numFmtId="0" fontId="10" fillId="0" borderId="0" xfId="0" applyFont="1" applyBorder="1" applyAlignment="1">
      <alignment vertical="center"/>
    </xf>
    <xf numFmtId="0" fontId="0" fillId="0" borderId="0" xfId="0" applyBorder="1" applyAlignment="1">
      <alignment horizontal="left" vertical="center"/>
    </xf>
    <xf numFmtId="0" fontId="4" fillId="0" borderId="0" xfId="0" applyFont="1" applyAlignment="1">
      <alignment vertical="center"/>
    </xf>
    <xf numFmtId="0" fontId="1" fillId="0" borderId="0" xfId="0" applyFont="1" applyAlignment="1">
      <alignment vertical="center"/>
    </xf>
    <xf numFmtId="0" fontId="30" fillId="0" borderId="0" xfId="1" applyFont="1" applyBorder="1" applyAlignment="1">
      <alignment horizontal="centerContinuous" vertical="center"/>
    </xf>
    <xf numFmtId="0" fontId="27" fillId="0" borderId="0" xfId="0" applyFont="1" applyAlignment="1">
      <alignment horizontal="justify" vertical="top"/>
    </xf>
    <xf numFmtId="0" fontId="27" fillId="0" borderId="0" xfId="0" applyFont="1" applyAlignment="1">
      <alignment horizontal="justify" vertical="center"/>
    </xf>
    <xf numFmtId="0" fontId="2" fillId="0" borderId="0" xfId="0" applyFont="1" applyAlignment="1">
      <alignment horizontal="right" vertical="center"/>
    </xf>
    <xf numFmtId="1" fontId="2" fillId="0" borderId="0" xfId="0" applyNumberFormat="1" applyFont="1" applyAlignment="1">
      <alignment horizontal="justify" vertical="center"/>
    </xf>
    <xf numFmtId="165" fontId="2" fillId="0" borderId="0" xfId="23" applyNumberFormat="1" applyFont="1" applyAlignment="1">
      <alignment horizontal="justify" vertical="center"/>
    </xf>
    <xf numFmtId="0" fontId="30" fillId="0" borderId="0" xfId="0" applyFont="1" applyAlignment="1">
      <alignment vertical="center" readingOrder="1"/>
    </xf>
    <xf numFmtId="0" fontId="7" fillId="0" borderId="0" xfId="13" applyFont="1" applyAlignment="1">
      <alignment vertical="center"/>
    </xf>
    <xf numFmtId="0" fontId="34" fillId="0" borderId="0" xfId="8" applyFont="1" applyBorder="1" applyAlignment="1" applyProtection="1">
      <alignment vertical="center"/>
    </xf>
    <xf numFmtId="0" fontId="35" fillId="0" borderId="0" xfId="8" applyFont="1" applyBorder="1" applyAlignment="1" applyProtection="1">
      <alignment vertical="center"/>
    </xf>
    <xf numFmtId="0" fontId="4" fillId="0" borderId="0" xfId="0" applyFont="1" applyAlignment="1">
      <alignment vertical="center" readingOrder="2"/>
    </xf>
    <xf numFmtId="0" fontId="2" fillId="0" borderId="0" xfId="0" applyFont="1" applyAlignment="1">
      <alignment vertical="center"/>
    </xf>
    <xf numFmtId="0" fontId="35" fillId="0" borderId="0" xfId="8" applyFont="1" applyAlignment="1" applyProtection="1">
      <alignment vertical="center"/>
    </xf>
    <xf numFmtId="164" fontId="1" fillId="6" borderId="15" xfId="27" applyNumberFormat="1" applyFont="1" applyFill="1" applyBorder="1" applyAlignment="1">
      <alignment horizontal="right" vertical="center" indent="1"/>
    </xf>
    <xf numFmtId="0" fontId="4" fillId="0" borderId="0" xfId="0" applyFont="1" applyAlignment="1">
      <alignment horizontal="left" vertical="center" readingOrder="2"/>
    </xf>
    <xf numFmtId="0" fontId="11" fillId="0" borderId="0" xfId="0" applyFont="1" applyAlignment="1">
      <alignment vertical="center"/>
    </xf>
    <xf numFmtId="0" fontId="2" fillId="0" borderId="0" xfId="0" applyFont="1" applyAlignment="1">
      <alignment horizontal="left" vertical="center"/>
    </xf>
    <xf numFmtId="0" fontId="2" fillId="0" borderId="0" xfId="0" applyFont="1" applyBorder="1" applyAlignment="1">
      <alignment vertical="center" readingOrder="2"/>
    </xf>
    <xf numFmtId="0" fontId="2" fillId="5" borderId="0" xfId="0" applyFont="1" applyFill="1" applyAlignment="1">
      <alignment vertical="center"/>
    </xf>
    <xf numFmtId="0" fontId="2" fillId="0" borderId="0" xfId="0" applyFont="1" applyAlignment="1">
      <alignment horizontal="center" vertical="center" readingOrder="2"/>
    </xf>
    <xf numFmtId="0" fontId="33" fillId="0" borderId="0" xfId="13" applyFont="1" applyAlignment="1">
      <alignment vertical="center" wrapText="1" readingOrder="1"/>
    </xf>
    <xf numFmtId="0" fontId="1" fillId="6" borderId="14" xfId="27" applyFont="1" applyFill="1" applyBorder="1" applyAlignment="1">
      <alignment horizontal="center" vertical="center" wrapText="1" readingOrder="1"/>
    </xf>
    <xf numFmtId="0" fontId="1" fillId="0" borderId="0" xfId="21" applyFont="1" applyAlignment="1">
      <alignment horizontal="right" vertical="center" readingOrder="2"/>
    </xf>
    <xf numFmtId="0" fontId="16" fillId="0" borderId="0" xfId="22" applyFont="1">
      <alignment horizontal="left" vertical="center"/>
    </xf>
    <xf numFmtId="0" fontId="2" fillId="0" borderId="0" xfId="0" applyFont="1" applyBorder="1" applyAlignment="1">
      <alignment horizontal="center" vertical="center"/>
    </xf>
    <xf numFmtId="0" fontId="11" fillId="0" borderId="0" xfId="0" applyFont="1" applyAlignment="1">
      <alignment horizontal="center" vertical="center"/>
    </xf>
    <xf numFmtId="164" fontId="2" fillId="6" borderId="10" xfId="30" applyNumberFormat="1" applyFont="1" applyFill="1" applyBorder="1" applyAlignment="1">
      <alignment horizontal="right" vertical="center" indent="1"/>
    </xf>
    <xf numFmtId="164" fontId="2" fillId="5" borderId="10" xfId="30" applyNumberFormat="1" applyFont="1" applyFill="1" applyBorder="1" applyAlignment="1">
      <alignment horizontal="right" vertical="center" indent="1"/>
    </xf>
    <xf numFmtId="164" fontId="2" fillId="6" borderId="12" xfId="30" applyNumberFormat="1" applyFont="1" applyFill="1" applyBorder="1" applyAlignment="1">
      <alignment horizontal="right" vertical="center" indent="1"/>
    </xf>
    <xf numFmtId="164" fontId="1" fillId="5" borderId="15" xfId="27" applyNumberFormat="1" applyFont="1" applyFill="1" applyBorder="1" applyAlignment="1">
      <alignment horizontal="center" vertical="center"/>
    </xf>
    <xf numFmtId="164" fontId="2" fillId="0" borderId="0" xfId="0" applyNumberFormat="1" applyFont="1" applyAlignment="1">
      <alignment horizontal="center" vertical="center"/>
    </xf>
    <xf numFmtId="0" fontId="27" fillId="0" borderId="0" xfId="1" applyFont="1" applyAlignment="1">
      <alignment vertical="center"/>
    </xf>
    <xf numFmtId="164" fontId="2" fillId="5" borderId="13" xfId="30" applyNumberFormat="1" applyFont="1" applyFill="1" applyBorder="1">
      <alignment horizontal="right" vertical="center" indent="1"/>
    </xf>
    <xf numFmtId="0" fontId="2" fillId="0" borderId="0" xfId="33" applyFont="1" applyBorder="1">
      <alignment horizontal="left" vertical="center"/>
    </xf>
    <xf numFmtId="0" fontId="30" fillId="0" borderId="0" xfId="0" applyFont="1" applyAlignment="1">
      <alignment horizontal="centerContinuous" vertical="center"/>
    </xf>
    <xf numFmtId="0" fontId="27" fillId="0" borderId="0" xfId="0" applyFont="1" applyAlignment="1">
      <alignment vertical="center" readingOrder="2"/>
    </xf>
    <xf numFmtId="0" fontId="2" fillId="0" borderId="0" xfId="0" applyFont="1" applyAlignment="1">
      <alignment horizontal="center" vertical="center" readingOrder="1"/>
    </xf>
    <xf numFmtId="0" fontId="33" fillId="0" borderId="0" xfId="0" applyFont="1" applyAlignment="1">
      <alignment vertical="center"/>
    </xf>
    <xf numFmtId="49" fontId="4" fillId="0" borderId="0" xfId="0" applyNumberFormat="1" applyFont="1" applyBorder="1" applyAlignment="1">
      <alignment horizontal="center" vertical="center" wrapText="1" readingOrder="2"/>
    </xf>
    <xf numFmtId="164" fontId="2" fillId="0" borderId="0" xfId="0" applyNumberFormat="1" applyFont="1" applyBorder="1" applyAlignment="1">
      <alignment horizontal="center" vertical="center"/>
    </xf>
    <xf numFmtId="0" fontId="4" fillId="0" borderId="0" xfId="0" applyFont="1" applyBorder="1" applyAlignment="1">
      <alignment horizontal="left" vertical="center" readingOrder="2"/>
    </xf>
    <xf numFmtId="0" fontId="4" fillId="0" borderId="7" xfId="0" applyFont="1" applyBorder="1" applyAlignment="1">
      <alignment horizontal="left" vertical="center" readingOrder="2"/>
    </xf>
    <xf numFmtId="0" fontId="29" fillId="0" borderId="0" xfId="0" applyFont="1" applyBorder="1" applyAlignment="1">
      <alignment vertical="center"/>
    </xf>
    <xf numFmtId="0" fontId="1" fillId="6" borderId="18" xfId="6" applyFont="1" applyFill="1" applyBorder="1" applyAlignment="1">
      <alignment horizontal="center" wrapText="1"/>
    </xf>
    <xf numFmtId="166" fontId="1" fillId="5" borderId="11" xfId="15" applyNumberFormat="1" applyFont="1" applyFill="1" applyBorder="1" applyAlignment="1">
      <alignment vertical="center"/>
    </xf>
    <xf numFmtId="166" fontId="2" fillId="5" borderId="11" xfId="15" applyNumberFormat="1" applyFont="1" applyFill="1" applyBorder="1" applyAlignment="1">
      <alignment vertical="center"/>
    </xf>
    <xf numFmtId="166" fontId="2" fillId="6" borderId="10" xfId="15" applyNumberFormat="1" applyFont="1" applyFill="1" applyBorder="1" applyAlignment="1">
      <alignment vertical="center"/>
    </xf>
    <xf numFmtId="166" fontId="2" fillId="5" borderId="19" xfId="15" applyNumberFormat="1" applyFont="1" applyFill="1" applyBorder="1" applyAlignment="1">
      <alignment vertical="center"/>
    </xf>
    <xf numFmtId="166" fontId="1" fillId="6" borderId="15" xfId="15" applyNumberFormat="1" applyFont="1" applyFill="1" applyBorder="1" applyAlignment="1">
      <alignment vertical="center"/>
    </xf>
    <xf numFmtId="166" fontId="2" fillId="5" borderId="11" xfId="15" applyNumberFormat="1" applyFont="1" applyFill="1" applyBorder="1" applyAlignment="1">
      <alignment horizontal="right" vertical="center"/>
    </xf>
    <xf numFmtId="166" fontId="2" fillId="6" borderId="10" xfId="15" applyNumberFormat="1" applyFont="1" applyFill="1" applyBorder="1" applyAlignment="1">
      <alignment horizontal="right" vertical="center"/>
    </xf>
    <xf numFmtId="166" fontId="2" fillId="6" borderId="12" xfId="15" applyNumberFormat="1" applyFont="1" applyFill="1" applyBorder="1" applyAlignment="1">
      <alignment horizontal="right" vertical="center"/>
    </xf>
    <xf numFmtId="166" fontId="1" fillId="5" borderId="15" xfId="15" applyNumberFormat="1" applyFont="1" applyFill="1" applyBorder="1" applyAlignment="1">
      <alignment horizontal="right" vertical="center"/>
    </xf>
    <xf numFmtId="166" fontId="2" fillId="5" borderId="10" xfId="15" applyNumberFormat="1" applyFont="1" applyFill="1" applyBorder="1" applyAlignment="1">
      <alignment horizontal="right" vertical="center"/>
    </xf>
    <xf numFmtId="0" fontId="44" fillId="0" borderId="0" xfId="0" applyFont="1" applyAlignment="1">
      <alignment horizontal="centerContinuous" vertical="center"/>
    </xf>
    <xf numFmtId="164" fontId="2" fillId="6" borderId="11" xfId="0" applyNumberFormat="1" applyFont="1" applyFill="1" applyBorder="1" applyAlignment="1">
      <alignment horizontal="center" vertical="center"/>
    </xf>
    <xf numFmtId="164" fontId="2" fillId="5" borderId="11" xfId="30" applyNumberFormat="1" applyFont="1" applyFill="1" applyBorder="1" applyAlignment="1">
      <alignment horizontal="right" vertical="center" indent="1"/>
    </xf>
    <xf numFmtId="0" fontId="11" fillId="7" borderId="0" xfId="0" applyFont="1" applyFill="1" applyAlignment="1">
      <alignment vertical="center"/>
    </xf>
    <xf numFmtId="0" fontId="2" fillId="6" borderId="0" xfId="0" applyFont="1" applyFill="1" applyAlignment="1">
      <alignment vertical="center"/>
    </xf>
    <xf numFmtId="0" fontId="0" fillId="0" borderId="0" xfId="0" applyAlignment="1">
      <alignment wrapText="1"/>
    </xf>
    <xf numFmtId="0" fontId="30" fillId="0" borderId="0" xfId="1" applyFont="1" applyBorder="1" applyAlignment="1">
      <alignment horizontal="centerContinuous" vertical="center" readingOrder="2"/>
    </xf>
    <xf numFmtId="0" fontId="4" fillId="0" borderId="0" xfId="2" applyFont="1" applyBorder="1" applyAlignment="1">
      <alignment horizontal="centerContinuous" vertical="center"/>
    </xf>
    <xf numFmtId="0" fontId="0" fillId="0" borderId="0" xfId="0" applyAlignment="1">
      <alignment horizontal="right" vertical="center" indent="1"/>
    </xf>
    <xf numFmtId="0" fontId="2" fillId="0" borderId="0" xfId="15"/>
    <xf numFmtId="49" fontId="4" fillId="5" borderId="15" xfId="15" applyNumberFormat="1" applyFont="1" applyFill="1" applyBorder="1" applyAlignment="1">
      <alignment horizontal="center" vertical="center"/>
    </xf>
    <xf numFmtId="49" fontId="1" fillId="5" borderId="15" xfId="15" applyNumberFormat="1" applyFont="1" applyFill="1" applyBorder="1" applyAlignment="1">
      <alignment horizontal="center" vertical="center"/>
    </xf>
    <xf numFmtId="49" fontId="4" fillId="6" borderId="12" xfId="15" applyNumberFormat="1" applyFont="1" applyFill="1" applyBorder="1" applyAlignment="1">
      <alignment horizontal="right" vertical="center" indent="1"/>
    </xf>
    <xf numFmtId="166" fontId="22" fillId="6" borderId="12" xfId="15" applyNumberFormat="1" applyFont="1" applyFill="1" applyBorder="1" applyAlignment="1">
      <alignment horizontal="left" vertical="center" indent="1"/>
    </xf>
    <xf numFmtId="49" fontId="4" fillId="5" borderId="10" xfId="15" applyNumberFormat="1" applyFont="1" applyFill="1" applyBorder="1" applyAlignment="1">
      <alignment horizontal="right" vertical="center" indent="1"/>
    </xf>
    <xf numFmtId="166" fontId="22" fillId="5" borderId="10" xfId="15" applyNumberFormat="1" applyFont="1" applyFill="1" applyBorder="1" applyAlignment="1">
      <alignment horizontal="left" vertical="center" indent="1"/>
    </xf>
    <xf numFmtId="49" fontId="4" fillId="6" borderId="10" xfId="15" applyNumberFormat="1" applyFont="1" applyFill="1" applyBorder="1" applyAlignment="1">
      <alignment horizontal="right" vertical="center" indent="1"/>
    </xf>
    <xf numFmtId="166" fontId="22" fillId="6" borderId="10" xfId="15" applyNumberFormat="1" applyFont="1" applyFill="1" applyBorder="1" applyAlignment="1">
      <alignment horizontal="left" vertical="center" indent="1"/>
    </xf>
    <xf numFmtId="49" fontId="4" fillId="5" borderId="11" xfId="15" applyNumberFormat="1" applyFont="1" applyFill="1" applyBorder="1" applyAlignment="1">
      <alignment horizontal="right" vertical="center" indent="1"/>
    </xf>
    <xf numFmtId="166" fontId="22" fillId="5" borderId="11" xfId="15" applyNumberFormat="1" applyFont="1" applyFill="1" applyBorder="1" applyAlignment="1">
      <alignment horizontal="left" vertical="center" indent="1"/>
    </xf>
    <xf numFmtId="49" fontId="22" fillId="6" borderId="14" xfId="15" applyNumberFormat="1" applyFont="1" applyFill="1" applyBorder="1" applyAlignment="1">
      <alignment horizontal="center" vertical="top" wrapText="1"/>
    </xf>
    <xf numFmtId="49" fontId="1" fillId="6" borderId="18" xfId="15" applyNumberFormat="1" applyFont="1" applyFill="1" applyBorder="1" applyAlignment="1">
      <alignment horizontal="center" wrapText="1"/>
    </xf>
    <xf numFmtId="0" fontId="11" fillId="0" borderId="0" xfId="15" applyFont="1" applyAlignment="1">
      <alignment vertical="center"/>
    </xf>
    <xf numFmtId="166" fontId="4" fillId="0" borderId="0" xfId="15" applyNumberFormat="1" applyFont="1" applyAlignment="1">
      <alignment horizontal="right" vertical="center" readingOrder="2"/>
    </xf>
    <xf numFmtId="49" fontId="1" fillId="0" borderId="0" xfId="15" applyNumberFormat="1" applyFont="1" applyBorder="1" applyAlignment="1">
      <alignment vertical="center"/>
    </xf>
    <xf numFmtId="0" fontId="26" fillId="0" borderId="0" xfId="0" applyFont="1" applyAlignment="1">
      <alignment vertical="center"/>
    </xf>
    <xf numFmtId="49" fontId="1" fillId="0" borderId="0" xfId="0" applyNumberFormat="1" applyFont="1" applyBorder="1" applyAlignment="1">
      <alignment vertical="center"/>
    </xf>
    <xf numFmtId="0" fontId="48" fillId="0" borderId="0" xfId="0" applyFont="1"/>
    <xf numFmtId="0" fontId="47" fillId="0" borderId="0" xfId="0" applyFont="1" applyAlignment="1">
      <alignment horizontal="left"/>
    </xf>
    <xf numFmtId="166" fontId="4" fillId="0" borderId="0" xfId="0" applyNumberFormat="1" applyFont="1" applyAlignment="1">
      <alignment horizontal="right" vertical="center"/>
    </xf>
    <xf numFmtId="49" fontId="1" fillId="5" borderId="11" xfId="15" applyNumberFormat="1" applyFont="1" applyFill="1" applyBorder="1" applyAlignment="1">
      <alignment horizontal="right" vertical="center" indent="1"/>
    </xf>
    <xf numFmtId="49" fontId="1" fillId="6" borderId="10" xfId="15" applyNumberFormat="1" applyFont="1" applyFill="1" applyBorder="1" applyAlignment="1">
      <alignment horizontal="right" vertical="center" indent="1"/>
    </xf>
    <xf numFmtId="166" fontId="22" fillId="5" borderId="12" xfId="15" applyNumberFormat="1" applyFont="1" applyFill="1" applyBorder="1" applyAlignment="1">
      <alignment horizontal="left" vertical="center" indent="1"/>
    </xf>
    <xf numFmtId="49" fontId="1" fillId="5" borderId="12" xfId="15" applyNumberFormat="1" applyFont="1" applyFill="1" applyBorder="1" applyAlignment="1">
      <alignment horizontal="right" vertical="center" indent="1"/>
    </xf>
    <xf numFmtId="49" fontId="16" fillId="6" borderId="15" xfId="15" applyNumberFormat="1" applyFont="1" applyFill="1" applyBorder="1" applyAlignment="1">
      <alignment horizontal="center" vertical="center"/>
    </xf>
    <xf numFmtId="49" fontId="1" fillId="6" borderId="15" xfId="15" applyNumberFormat="1" applyFont="1" applyFill="1" applyBorder="1" applyAlignment="1">
      <alignment horizontal="center" vertical="center"/>
    </xf>
    <xf numFmtId="49" fontId="50" fillId="0" borderId="0" xfId="15" applyNumberFormat="1" applyFont="1" applyAlignment="1">
      <alignment vertical="center"/>
    </xf>
    <xf numFmtId="49" fontId="50" fillId="0" borderId="0" xfId="15" applyNumberFormat="1" applyFont="1" applyAlignment="1">
      <alignment horizontal="center" vertical="center"/>
    </xf>
    <xf numFmtId="49" fontId="18" fillId="0" borderId="0" xfId="15" applyNumberFormat="1" applyFont="1" applyAlignment="1">
      <alignment vertical="center" wrapText="1"/>
    </xf>
    <xf numFmtId="49" fontId="18" fillId="0" borderId="0" xfId="15" applyNumberFormat="1" applyFont="1" applyAlignment="1">
      <alignment horizontal="center" vertical="center" wrapText="1"/>
    </xf>
    <xf numFmtId="166" fontId="4" fillId="0" borderId="0" xfId="15" applyNumberFormat="1" applyFont="1" applyAlignment="1">
      <alignment horizontal="right" vertical="center"/>
    </xf>
    <xf numFmtId="49" fontId="33" fillId="6" borderId="19" xfId="15" applyNumberFormat="1" applyFont="1" applyFill="1" applyBorder="1" applyAlignment="1">
      <alignment horizontal="center" vertical="center"/>
    </xf>
    <xf numFmtId="49" fontId="33" fillId="6" borderId="14" xfId="15" applyNumberFormat="1" applyFont="1" applyFill="1" applyBorder="1" applyAlignment="1">
      <alignment horizontal="center" vertical="center"/>
    </xf>
    <xf numFmtId="49" fontId="2" fillId="6" borderId="14" xfId="15" applyNumberFormat="1" applyFont="1" applyFill="1" applyBorder="1" applyAlignment="1">
      <alignment horizontal="center" vertical="center"/>
    </xf>
    <xf numFmtId="0" fontId="33" fillId="8" borderId="54" xfId="0" applyFont="1" applyFill="1" applyBorder="1" applyAlignment="1">
      <alignment horizontal="left" vertical="center" wrapText="1" indent="1" readingOrder="1"/>
    </xf>
    <xf numFmtId="49" fontId="27" fillId="5" borderId="11" xfId="15" applyNumberFormat="1" applyFont="1" applyFill="1" applyBorder="1" applyAlignment="1">
      <alignment horizontal="right" vertical="center" indent="1"/>
    </xf>
    <xf numFmtId="0" fontId="2" fillId="5" borderId="0" xfId="15" applyFill="1"/>
    <xf numFmtId="0" fontId="22" fillId="9" borderId="54" xfId="0" applyFont="1" applyFill="1" applyBorder="1" applyAlignment="1">
      <alignment horizontal="left" vertical="center" wrapText="1" indent="2" readingOrder="1"/>
    </xf>
    <xf numFmtId="166" fontId="1" fillId="6" borderId="10" xfId="15" applyNumberFormat="1" applyFont="1" applyFill="1" applyBorder="1" applyAlignment="1">
      <alignment vertical="center"/>
    </xf>
    <xf numFmtId="49" fontId="1" fillId="6" borderId="10" xfId="15" applyNumberFormat="1" applyFont="1" applyFill="1" applyBorder="1" applyAlignment="1">
      <alignment horizontal="right" vertical="center" indent="2" readingOrder="2"/>
    </xf>
    <xf numFmtId="0" fontId="22" fillId="8" borderId="54" xfId="0" applyFont="1" applyFill="1" applyBorder="1" applyAlignment="1">
      <alignment horizontal="left" vertical="center" wrapText="1" indent="2" readingOrder="1"/>
    </xf>
    <xf numFmtId="49" fontId="1" fillId="5" borderId="11" xfId="15" applyNumberFormat="1" applyFont="1" applyFill="1" applyBorder="1" applyAlignment="1">
      <alignment horizontal="right" vertical="center" indent="2" readingOrder="2"/>
    </xf>
    <xf numFmtId="0" fontId="22" fillId="8" borderId="55" xfId="0" applyFont="1" applyFill="1" applyBorder="1" applyAlignment="1">
      <alignment horizontal="left" vertical="center" wrapText="1" indent="2" readingOrder="1"/>
    </xf>
    <xf numFmtId="49" fontId="1" fillId="5" borderId="19" xfId="15" applyNumberFormat="1" applyFont="1" applyFill="1" applyBorder="1" applyAlignment="1">
      <alignment horizontal="right" vertical="center" indent="2" readingOrder="2"/>
    </xf>
    <xf numFmtId="49" fontId="1" fillId="6" borderId="15" xfId="15" applyNumberFormat="1" applyFont="1" applyFill="1" applyBorder="1" applyAlignment="1">
      <alignment horizontal="right" vertical="center" indent="1"/>
    </xf>
    <xf numFmtId="166" fontId="33" fillId="6" borderId="15" xfId="15" applyNumberFormat="1" applyFont="1" applyFill="1" applyBorder="1" applyAlignment="1">
      <alignment horizontal="left" vertical="center" indent="1"/>
    </xf>
    <xf numFmtId="166" fontId="1" fillId="5" borderId="11" xfId="15" applyNumberFormat="1" applyFont="1" applyFill="1" applyBorder="1" applyAlignment="1">
      <alignment horizontal="right" vertical="center"/>
    </xf>
    <xf numFmtId="0" fontId="22" fillId="6" borderId="54" xfId="0" applyFont="1" applyFill="1" applyBorder="1" applyAlignment="1">
      <alignment horizontal="left" vertical="center" wrapText="1" indent="2" readingOrder="1"/>
    </xf>
    <xf numFmtId="166" fontId="1" fillId="6" borderId="10" xfId="15" applyNumberFormat="1" applyFont="1" applyFill="1" applyBorder="1" applyAlignment="1">
      <alignment horizontal="right" vertical="center"/>
    </xf>
    <xf numFmtId="0" fontId="22" fillId="6" borderId="55" xfId="0" applyFont="1" applyFill="1" applyBorder="1" applyAlignment="1">
      <alignment horizontal="left" vertical="center" wrapText="1" indent="2" readingOrder="1"/>
    </xf>
    <xf numFmtId="166" fontId="1" fillId="6" borderId="12" xfId="15" applyNumberFormat="1" applyFont="1" applyFill="1" applyBorder="1" applyAlignment="1">
      <alignment horizontal="right" vertical="center"/>
    </xf>
    <xf numFmtId="49" fontId="1" fillId="6" borderId="12" xfId="15" applyNumberFormat="1" applyFont="1" applyFill="1" applyBorder="1" applyAlignment="1">
      <alignment horizontal="right" vertical="center" indent="2" readingOrder="2"/>
    </xf>
    <xf numFmtId="49" fontId="1" fillId="5" borderId="15" xfId="15" applyNumberFormat="1" applyFont="1" applyFill="1" applyBorder="1" applyAlignment="1">
      <alignment horizontal="right" vertical="center" indent="1"/>
    </xf>
    <xf numFmtId="166" fontId="33" fillId="5" borderId="15" xfId="15" applyNumberFormat="1" applyFont="1" applyFill="1" applyBorder="1" applyAlignment="1">
      <alignment horizontal="left" vertical="center" indent="1"/>
    </xf>
    <xf numFmtId="0" fontId="33" fillId="6" borderId="54" xfId="0" applyFont="1" applyFill="1" applyBorder="1" applyAlignment="1">
      <alignment horizontal="left" vertical="center" wrapText="1" indent="2" readingOrder="1"/>
    </xf>
    <xf numFmtId="166" fontId="1" fillId="6" borderId="11" xfId="15" applyNumberFormat="1" applyFont="1" applyFill="1" applyBorder="1" applyAlignment="1">
      <alignment horizontal="right" vertical="center"/>
    </xf>
    <xf numFmtId="49" fontId="4" fillId="6" borderId="11" xfId="15" applyNumberFormat="1" applyFont="1" applyFill="1" applyBorder="1" applyAlignment="1">
      <alignment horizontal="right" vertical="center" wrapText="1" indent="1"/>
    </xf>
    <xf numFmtId="0" fontId="33" fillId="8" borderId="54" xfId="0" applyFont="1" applyFill="1" applyBorder="1" applyAlignment="1">
      <alignment horizontal="left" vertical="center" wrapText="1" indent="2" readingOrder="1"/>
    </xf>
    <xf numFmtId="49" fontId="4" fillId="5" borderId="10" xfId="15" applyNumberFormat="1" applyFont="1" applyFill="1" applyBorder="1" applyAlignment="1">
      <alignment horizontal="right" vertical="center" wrapText="1" indent="1"/>
    </xf>
    <xf numFmtId="49" fontId="4" fillId="6" borderId="10" xfId="15" applyNumberFormat="1" applyFont="1" applyFill="1" applyBorder="1" applyAlignment="1">
      <alignment horizontal="right" vertical="center" wrapText="1" indent="1"/>
    </xf>
    <xf numFmtId="0" fontId="33" fillId="6" borderId="56" xfId="0" applyFont="1" applyFill="1" applyBorder="1" applyAlignment="1">
      <alignment horizontal="left" vertical="center" wrapText="1" indent="2" readingOrder="1"/>
    </xf>
    <xf numFmtId="166" fontId="1" fillId="6" borderId="13" xfId="15" applyNumberFormat="1" applyFont="1" applyFill="1" applyBorder="1" applyAlignment="1">
      <alignment horizontal="right" vertical="center"/>
    </xf>
    <xf numFmtId="49" fontId="4" fillId="6" borderId="13" xfId="15" applyNumberFormat="1" applyFont="1" applyFill="1" applyBorder="1" applyAlignment="1">
      <alignment horizontal="right" vertical="center" wrapText="1" indent="1"/>
    </xf>
    <xf numFmtId="1" fontId="1" fillId="5" borderId="15" xfId="15" applyNumberFormat="1" applyFont="1" applyFill="1" applyBorder="1" applyAlignment="1">
      <alignment horizontal="right" vertical="center" indent="1"/>
    </xf>
    <xf numFmtId="2" fontId="1" fillId="5" borderId="15" xfId="15" applyNumberFormat="1" applyFont="1" applyFill="1" applyBorder="1" applyAlignment="1">
      <alignment horizontal="right" vertical="center" indent="1"/>
    </xf>
    <xf numFmtId="166" fontId="1" fillId="5" borderId="15" xfId="15" applyNumberFormat="1" applyFont="1" applyFill="1" applyBorder="1" applyAlignment="1">
      <alignment horizontal="right" vertical="center" indent="1"/>
    </xf>
    <xf numFmtId="166" fontId="2" fillId="6" borderId="12" xfId="15" applyNumberFormat="1" applyFont="1" applyFill="1" applyBorder="1" applyAlignment="1">
      <alignment horizontal="right" vertical="center" indent="1"/>
    </xf>
    <xf numFmtId="2" fontId="2" fillId="6" borderId="12" xfId="15" applyNumberFormat="1" applyFont="1" applyFill="1" applyBorder="1" applyAlignment="1">
      <alignment horizontal="right" vertical="center" indent="1"/>
    </xf>
    <xf numFmtId="166" fontId="2" fillId="0" borderId="10" xfId="15" applyNumberFormat="1" applyFont="1" applyBorder="1" applyAlignment="1">
      <alignment horizontal="right" vertical="center" indent="1"/>
    </xf>
    <xf numFmtId="2" fontId="2" fillId="0" borderId="10" xfId="15" applyNumberFormat="1" applyFont="1" applyBorder="1" applyAlignment="1">
      <alignment horizontal="right" vertical="center" indent="1"/>
    </xf>
    <xf numFmtId="166" fontId="2" fillId="6" borderId="10" xfId="15" applyNumberFormat="1" applyFont="1" applyFill="1" applyBorder="1" applyAlignment="1">
      <alignment horizontal="right" vertical="center" indent="1"/>
    </xf>
    <xf numFmtId="2" fontId="2" fillId="6" borderId="10" xfId="15" applyNumberFormat="1" applyFont="1" applyFill="1" applyBorder="1" applyAlignment="1">
      <alignment horizontal="right" vertical="center" indent="1"/>
    </xf>
    <xf numFmtId="166" fontId="2" fillId="0" borderId="11" xfId="15" applyNumberFormat="1" applyFont="1" applyBorder="1" applyAlignment="1">
      <alignment horizontal="right" vertical="center" indent="1"/>
    </xf>
    <xf numFmtId="2" fontId="2" fillId="0" borderId="11" xfId="15" applyNumberFormat="1" applyFont="1" applyBorder="1" applyAlignment="1">
      <alignment horizontal="right" vertical="center" indent="1"/>
    </xf>
    <xf numFmtId="49" fontId="50" fillId="0" borderId="0" xfId="0" applyNumberFormat="1" applyFont="1" applyAlignment="1">
      <alignment vertical="center"/>
    </xf>
    <xf numFmtId="49" fontId="50" fillId="0" borderId="0" xfId="0" applyNumberFormat="1" applyFont="1" applyAlignment="1">
      <alignment horizontal="center" vertical="center"/>
    </xf>
    <xf numFmtId="49" fontId="18" fillId="0" borderId="0" xfId="0" applyNumberFormat="1" applyFont="1" applyAlignment="1">
      <alignment vertical="center" wrapText="1"/>
    </xf>
    <xf numFmtId="49" fontId="18" fillId="0" borderId="0" xfId="0" applyNumberFormat="1" applyFont="1" applyAlignment="1">
      <alignment horizontal="center" vertical="center" wrapText="1"/>
    </xf>
    <xf numFmtId="0" fontId="47" fillId="0" borderId="0" xfId="0" applyFont="1" applyBorder="1" applyAlignment="1">
      <alignment horizontal="right"/>
    </xf>
    <xf numFmtId="49" fontId="1" fillId="6" borderId="19" xfId="15" applyNumberFormat="1" applyFont="1" applyFill="1" applyBorder="1" applyAlignment="1">
      <alignment horizontal="center"/>
    </xf>
    <xf numFmtId="49" fontId="36" fillId="6" borderId="14" xfId="15" applyNumberFormat="1" applyFont="1" applyFill="1" applyBorder="1" applyAlignment="1">
      <alignment horizontal="center" vertical="top"/>
    </xf>
    <xf numFmtId="0" fontId="33" fillId="8" borderId="54" xfId="0" applyFont="1" applyFill="1" applyBorder="1" applyAlignment="1">
      <alignment horizontal="left" vertical="center" wrapText="1" indent="1"/>
    </xf>
    <xf numFmtId="0" fontId="22" fillId="9" borderId="54" xfId="0" applyFont="1" applyFill="1" applyBorder="1" applyAlignment="1">
      <alignment horizontal="left" vertical="center" wrapText="1" indent="2"/>
    </xf>
    <xf numFmtId="0" fontId="22" fillId="8" borderId="54" xfId="0" applyFont="1" applyFill="1" applyBorder="1" applyAlignment="1">
      <alignment horizontal="left" vertical="center" wrapText="1" indent="2"/>
    </xf>
    <xf numFmtId="0" fontId="22" fillId="8" borderId="55" xfId="0" applyFont="1" applyFill="1" applyBorder="1" applyAlignment="1">
      <alignment horizontal="left" vertical="center" wrapText="1" indent="2"/>
    </xf>
    <xf numFmtId="0" fontId="22" fillId="9" borderId="55" xfId="0" applyFont="1" applyFill="1" applyBorder="1" applyAlignment="1">
      <alignment horizontal="left" vertical="center" wrapText="1" indent="2"/>
    </xf>
    <xf numFmtId="166" fontId="1" fillId="5" borderId="10" xfId="15" applyNumberFormat="1" applyFont="1" applyFill="1" applyBorder="1" applyAlignment="1">
      <alignment horizontal="right" vertical="center"/>
    </xf>
    <xf numFmtId="166" fontId="2" fillId="0" borderId="12" xfId="15" applyNumberFormat="1" applyFont="1" applyBorder="1" applyAlignment="1">
      <alignment horizontal="right" vertical="center" indent="1"/>
    </xf>
    <xf numFmtId="2" fontId="2" fillId="0" borderId="12" xfId="15" applyNumberFormat="1" applyFont="1" applyBorder="1" applyAlignment="1">
      <alignment horizontal="right" vertical="center" indent="1"/>
    </xf>
    <xf numFmtId="166" fontId="1" fillId="6" borderId="15" xfId="15" applyNumberFormat="1" applyFont="1" applyFill="1" applyBorder="1" applyAlignment="1">
      <alignment horizontal="right" vertical="center" indent="1"/>
    </xf>
    <xf numFmtId="2" fontId="1" fillId="6" borderId="15" xfId="15" applyNumberFormat="1" applyFont="1" applyFill="1" applyBorder="1" applyAlignment="1">
      <alignment horizontal="right" vertical="center" indent="1"/>
    </xf>
    <xf numFmtId="0" fontId="11" fillId="0" borderId="0" xfId="0" applyFont="1" applyBorder="1" applyAlignment="1">
      <alignment vertical="center"/>
    </xf>
    <xf numFmtId="0" fontId="2" fillId="0" borderId="0" xfId="0" applyFont="1" applyBorder="1" applyAlignment="1">
      <alignment horizontal="left" vertical="center"/>
    </xf>
    <xf numFmtId="0" fontId="51" fillId="0" borderId="0" xfId="0" applyFont="1" applyAlignment="1">
      <alignment horizontal="justify" vertical="center"/>
    </xf>
    <xf numFmtId="0" fontId="52" fillId="0" borderId="0" xfId="0" applyFont="1" applyAlignment="1">
      <alignment horizontal="right" vertical="top" wrapText="1"/>
    </xf>
    <xf numFmtId="0" fontId="52" fillId="0" borderId="0" xfId="0" applyFont="1" applyAlignment="1">
      <alignment horizontal="right" vertical="top" wrapText="1" readingOrder="2"/>
    </xf>
    <xf numFmtId="0" fontId="36" fillId="0" borderId="0" xfId="0" applyFont="1" applyBorder="1" applyAlignment="1">
      <alignment horizontal="justify" vertical="top" wrapText="1"/>
    </xf>
    <xf numFmtId="0" fontId="36" fillId="0" borderId="0" xfId="0" applyFont="1" applyBorder="1" applyAlignment="1">
      <alignment horizontal="justify" vertical="center" wrapText="1"/>
    </xf>
    <xf numFmtId="0" fontId="36" fillId="0" borderId="0" xfId="0" applyFont="1" applyAlignment="1">
      <alignment horizontal="justify" vertical="center"/>
    </xf>
    <xf numFmtId="0" fontId="53" fillId="0" borderId="0" xfId="0" applyFont="1" applyAlignment="1">
      <alignment horizontal="center"/>
    </xf>
    <xf numFmtId="0" fontId="2" fillId="0" borderId="0" xfId="13" applyFont="1"/>
    <xf numFmtId="0" fontId="2" fillId="0" borderId="0" xfId="13" applyFont="1" applyAlignment="1">
      <alignment vertical="center"/>
    </xf>
    <xf numFmtId="0" fontId="55" fillId="0" borderId="0" xfId="13" applyFont="1" applyAlignment="1">
      <alignment horizontal="center" vertical="top" wrapText="1"/>
    </xf>
    <xf numFmtId="0" fontId="56" fillId="0" borderId="0" xfId="13" applyFont="1" applyAlignment="1">
      <alignment horizontal="center" vertical="center" wrapText="1"/>
    </xf>
    <xf numFmtId="0" fontId="57" fillId="0" borderId="0" xfId="13" applyFont="1" applyAlignment="1">
      <alignment horizontal="center" vertical="center" wrapText="1"/>
    </xf>
    <xf numFmtId="0" fontId="1" fillId="6" borderId="14" xfId="6" applyFont="1" applyFill="1" applyBorder="1" applyAlignment="1">
      <alignment horizontal="center" vertical="center" wrapText="1" readingOrder="1"/>
    </xf>
    <xf numFmtId="0" fontId="2" fillId="5" borderId="19" xfId="20" applyNumberFormat="1" applyFont="1" applyFill="1" applyBorder="1" applyAlignment="1">
      <alignment horizontal="center" vertical="center"/>
    </xf>
    <xf numFmtId="164" fontId="2" fillId="5" borderId="19" xfId="20" applyNumberFormat="1" applyFont="1" applyFill="1" applyBorder="1" applyAlignment="1">
      <alignment horizontal="center" vertical="center"/>
    </xf>
    <xf numFmtId="0" fontId="2" fillId="5" borderId="19" xfId="18" applyNumberFormat="1" applyFont="1" applyFill="1" applyBorder="1" applyAlignment="1">
      <alignment horizontal="center" vertical="center"/>
    </xf>
    <xf numFmtId="164" fontId="2" fillId="6" borderId="10" xfId="0" applyNumberFormat="1" applyFont="1" applyFill="1" applyBorder="1" applyAlignment="1">
      <alignment horizontal="center" vertical="center"/>
    </xf>
    <xf numFmtId="164" fontId="2" fillId="5" borderId="10" xfId="0" applyNumberFormat="1" applyFont="1" applyFill="1" applyBorder="1" applyAlignment="1">
      <alignment horizontal="center" vertical="center"/>
    </xf>
    <xf numFmtId="0" fontId="2" fillId="3" borderId="19" xfId="18" applyNumberFormat="1" applyFont="1" applyFill="1" applyBorder="1" applyAlignment="1">
      <alignment horizontal="center" vertical="center"/>
    </xf>
    <xf numFmtId="164" fontId="2" fillId="3" borderId="19" xfId="18" applyNumberFormat="1" applyFont="1" applyFill="1" applyBorder="1" applyAlignment="1">
      <alignment horizontal="center" vertical="center"/>
    </xf>
    <xf numFmtId="0" fontId="1" fillId="0" borderId="0" xfId="21" applyFont="1" applyBorder="1" applyAlignment="1">
      <alignment horizontal="right" vertical="center" readingOrder="2"/>
    </xf>
    <xf numFmtId="164" fontId="2" fillId="5" borderId="0" xfId="30" applyNumberFormat="1" applyFont="1" applyFill="1" applyBorder="1">
      <alignment horizontal="right" vertical="center" indent="1"/>
    </xf>
    <xf numFmtId="164" fontId="2" fillId="6" borderId="0" xfId="30" applyNumberFormat="1" applyFont="1" applyFill="1" applyBorder="1" applyAlignment="1">
      <alignment horizontal="center" vertical="center"/>
    </xf>
    <xf numFmtId="0" fontId="2" fillId="4" borderId="0" xfId="18" applyNumberFormat="1" applyFont="1" applyFill="1" applyBorder="1" applyAlignment="1">
      <alignment horizontal="center" vertical="center"/>
    </xf>
    <xf numFmtId="164" fontId="2" fillId="5" borderId="0" xfId="30" applyNumberFormat="1" applyFont="1" applyFill="1" applyBorder="1" applyAlignment="1">
      <alignment horizontal="center" vertical="center"/>
    </xf>
    <xf numFmtId="164" fontId="2" fillId="6" borderId="50" xfId="30" applyNumberFormat="1" applyFont="1" applyFill="1" applyBorder="1" applyAlignment="1">
      <alignment horizontal="center" vertical="center"/>
    </xf>
    <xf numFmtId="0" fontId="2" fillId="3" borderId="9" xfId="0" applyNumberFormat="1" applyFont="1" applyFill="1" applyBorder="1" applyAlignment="1">
      <alignment horizontal="center" vertical="center"/>
    </xf>
    <xf numFmtId="164" fontId="2" fillId="5" borderId="49" xfId="30" applyNumberFormat="1" applyFont="1" applyFill="1" applyBorder="1" applyAlignment="1">
      <alignment horizontal="center" vertical="center"/>
    </xf>
    <xf numFmtId="164" fontId="2" fillId="5" borderId="57" xfId="30" applyNumberFormat="1" applyFont="1" applyFill="1" applyBorder="1" applyAlignment="1">
      <alignment horizontal="center" vertical="center"/>
    </xf>
    <xf numFmtId="164" fontId="2" fillId="6" borderId="23" xfId="30" applyNumberFormat="1" applyFont="1" applyFill="1" applyBorder="1" applyAlignment="1">
      <alignment horizontal="center" vertical="center"/>
    </xf>
    <xf numFmtId="0" fontId="2" fillId="3" borderId="0" xfId="0" applyNumberFormat="1" applyFont="1" applyFill="1" applyBorder="1" applyAlignment="1">
      <alignment horizontal="center" vertical="center"/>
    </xf>
    <xf numFmtId="164" fontId="2" fillId="6" borderId="16" xfId="30" applyNumberFormat="1" applyFont="1" applyFill="1" applyBorder="1" applyAlignment="1">
      <alignment horizontal="center" vertical="center"/>
    </xf>
    <xf numFmtId="164" fontId="2" fillId="5" borderId="16" xfId="30" applyNumberFormat="1" applyFont="1" applyFill="1" applyBorder="1">
      <alignment horizontal="right" vertical="center" indent="1"/>
    </xf>
    <xf numFmtId="164" fontId="2" fillId="6" borderId="17" xfId="30" applyNumberFormat="1" applyFont="1" applyFill="1" applyBorder="1">
      <alignment horizontal="right" vertical="center" indent="1"/>
    </xf>
    <xf numFmtId="164" fontId="2" fillId="5" borderId="17" xfId="30" applyNumberFormat="1" applyFont="1" applyFill="1" applyBorder="1" applyAlignment="1">
      <alignment horizontal="center" vertical="center"/>
    </xf>
    <xf numFmtId="164" fontId="2" fillId="6" borderId="37" xfId="30" applyNumberFormat="1" applyFont="1" applyFill="1" applyBorder="1">
      <alignment horizontal="right" vertical="center" indent="1"/>
    </xf>
    <xf numFmtId="0" fontId="48" fillId="0" borderId="0" xfId="15" applyFont="1"/>
    <xf numFmtId="0" fontId="47" fillId="0" borderId="0" xfId="15" applyFont="1" applyAlignment="1">
      <alignment horizontal="left"/>
    </xf>
    <xf numFmtId="0" fontId="2" fillId="6" borderId="12" xfId="30" applyFont="1" applyFill="1" applyBorder="1">
      <alignment horizontal="right" vertical="center" indent="1"/>
    </xf>
    <xf numFmtId="0" fontId="2" fillId="5" borderId="13" xfId="30" applyFont="1" applyFill="1" applyBorder="1">
      <alignment horizontal="right" vertical="center" indent="1"/>
    </xf>
    <xf numFmtId="0" fontId="2" fillId="6" borderId="13" xfId="30" applyFont="1" applyFill="1" applyBorder="1">
      <alignment horizontal="right" vertical="center" indent="1"/>
    </xf>
    <xf numFmtId="0" fontId="2" fillId="6" borderId="10" xfId="30" applyFont="1" applyFill="1" applyBorder="1">
      <alignment horizontal="right" vertical="center" indent="1"/>
    </xf>
    <xf numFmtId="166" fontId="1" fillId="5" borderId="10" xfId="15" applyNumberFormat="1" applyFont="1" applyFill="1" applyBorder="1" applyAlignment="1">
      <alignment vertical="center"/>
    </xf>
    <xf numFmtId="166" fontId="1" fillId="5" borderId="12" xfId="15" applyNumberFormat="1" applyFont="1" applyFill="1" applyBorder="1" applyAlignment="1">
      <alignment vertical="center"/>
    </xf>
    <xf numFmtId="0" fontId="58" fillId="0" borderId="0" xfId="0" applyFont="1" applyAlignment="1">
      <alignment horizontal="center" vertical="center"/>
    </xf>
    <xf numFmtId="0" fontId="59" fillId="0" borderId="0" xfId="13" applyFont="1" applyAlignment="1">
      <alignment horizontal="center" wrapText="1"/>
    </xf>
    <xf numFmtId="0" fontId="60" fillId="0" borderId="0" xfId="13" applyFont="1" applyAlignment="1">
      <alignment horizontal="center" vertical="top" wrapText="1"/>
    </xf>
    <xf numFmtId="0" fontId="61" fillId="0" borderId="0" xfId="0" applyFont="1" applyAlignment="1">
      <alignment horizontal="center" vertical="center"/>
    </xf>
    <xf numFmtId="0" fontId="62" fillId="0" borderId="0" xfId="0" applyFont="1" applyAlignment="1">
      <alignment horizontal="centerContinuous" vertical="center"/>
    </xf>
    <xf numFmtId="0" fontId="1" fillId="6" borderId="18" xfId="27" applyFont="1" applyFill="1" applyBorder="1" applyAlignment="1">
      <alignment horizontal="center" vertical="center" wrapText="1"/>
    </xf>
    <xf numFmtId="0" fontId="1" fillId="5" borderId="0" xfId="31" applyFont="1" applyFill="1" applyBorder="1" applyAlignment="1">
      <alignment horizontal="center" vertical="center" wrapText="1"/>
    </xf>
    <xf numFmtId="0" fontId="16" fillId="6" borderId="18" xfId="6" applyFont="1" applyFill="1" applyBorder="1">
      <alignment horizontal="center" vertical="center" wrapText="1"/>
    </xf>
    <xf numFmtId="164" fontId="2" fillId="6" borderId="13" xfId="30" applyNumberFormat="1" applyFont="1" applyFill="1" applyBorder="1">
      <alignment horizontal="right" vertical="center" indent="1"/>
    </xf>
    <xf numFmtId="164" fontId="1" fillId="6" borderId="13" xfId="28" applyNumberFormat="1" applyFont="1" applyFill="1" applyBorder="1">
      <alignment horizontal="right" vertical="center" indent="1"/>
    </xf>
    <xf numFmtId="164" fontId="2" fillId="5" borderId="32" xfId="30" applyNumberFormat="1" applyFont="1" applyFill="1" applyBorder="1">
      <alignment horizontal="right" vertical="center" indent="1"/>
    </xf>
    <xf numFmtId="164" fontId="1" fillId="5" borderId="32" xfId="28" applyNumberFormat="1" applyFont="1" applyFill="1" applyBorder="1">
      <alignment horizontal="right" vertical="center" indent="1"/>
    </xf>
    <xf numFmtId="164" fontId="2" fillId="5" borderId="10" xfId="30" applyNumberFormat="1" applyFont="1" applyFill="1" applyBorder="1">
      <alignment horizontal="right" vertical="center" indent="1"/>
    </xf>
    <xf numFmtId="164" fontId="1" fillId="5" borderId="10" xfId="28" applyNumberFormat="1" applyFont="1" applyFill="1" applyBorder="1">
      <alignment horizontal="right" vertical="center" indent="1"/>
    </xf>
    <xf numFmtId="0" fontId="4" fillId="5" borderId="59" xfId="29" applyFont="1" applyFill="1" applyBorder="1" applyAlignment="1">
      <alignment horizontal="center" vertical="center" wrapText="1" readingOrder="2"/>
    </xf>
    <xf numFmtId="0" fontId="2" fillId="5" borderId="60" xfId="30" applyFont="1" applyFill="1" applyBorder="1" applyAlignment="1">
      <alignment horizontal="right" vertical="center" indent="1"/>
    </xf>
    <xf numFmtId="0" fontId="4" fillId="6" borderId="61" xfId="29" applyFont="1" applyFill="1" applyBorder="1" applyAlignment="1">
      <alignment horizontal="center" vertical="center" wrapText="1" readingOrder="2"/>
    </xf>
    <xf numFmtId="0" fontId="2" fillId="6" borderId="62" xfId="30" applyFont="1" applyFill="1" applyBorder="1" applyAlignment="1">
      <alignment horizontal="right" vertical="center" indent="1"/>
    </xf>
    <xf numFmtId="14" fontId="1" fillId="6" borderId="62" xfId="31" applyNumberFormat="1" applyFont="1" applyFill="1" applyBorder="1" applyAlignment="1">
      <alignment horizontal="center" vertical="center" wrapText="1"/>
    </xf>
    <xf numFmtId="0" fontId="4" fillId="5" borderId="61" xfId="29" applyFont="1" applyFill="1" applyBorder="1" applyAlignment="1">
      <alignment horizontal="center" vertical="center" wrapText="1" readingOrder="2"/>
    </xf>
    <xf numFmtId="0" fontId="2" fillId="5" borderId="62" xfId="30" applyFont="1" applyFill="1" applyBorder="1" applyAlignment="1">
      <alignment horizontal="right" vertical="center" indent="1"/>
    </xf>
    <xf numFmtId="0" fontId="4" fillId="5" borderId="63" xfId="29" applyFont="1" applyFill="1" applyBorder="1" applyAlignment="1">
      <alignment horizontal="center" vertical="center" wrapText="1" readingOrder="2"/>
    </xf>
    <xf numFmtId="0" fontId="2" fillId="5" borderId="64" xfId="30" applyFont="1" applyFill="1" applyBorder="1" applyAlignment="1">
      <alignment horizontal="right" vertical="center" indent="1"/>
    </xf>
    <xf numFmtId="0" fontId="1" fillId="5" borderId="60" xfId="30" applyFont="1" applyFill="1" applyBorder="1" applyAlignment="1">
      <alignment horizontal="right" vertical="center" indent="1"/>
    </xf>
    <xf numFmtId="0" fontId="1" fillId="6" borderId="62" xfId="30" applyFont="1" applyFill="1" applyBorder="1" applyAlignment="1">
      <alignment horizontal="right" vertical="center" indent="1"/>
    </xf>
    <xf numFmtId="0" fontId="1" fillId="5" borderId="62" xfId="30" applyFont="1" applyFill="1" applyBorder="1" applyAlignment="1">
      <alignment horizontal="right" vertical="center" indent="1"/>
    </xf>
    <xf numFmtId="0" fontId="1" fillId="5" borderId="64" xfId="30" applyFont="1" applyFill="1" applyBorder="1" applyAlignment="1">
      <alignment horizontal="right" vertical="center" indent="1"/>
    </xf>
    <xf numFmtId="0" fontId="4" fillId="5" borderId="68" xfId="29" applyFont="1" applyFill="1" applyBorder="1" applyAlignment="1">
      <alignment horizontal="center" vertical="center" wrapText="1" readingOrder="2"/>
    </xf>
    <xf numFmtId="164" fontId="2" fillId="5" borderId="68" xfId="30" applyNumberFormat="1" applyFont="1" applyFill="1" applyBorder="1" applyAlignment="1">
      <alignment vertical="center"/>
    </xf>
    <xf numFmtId="164" fontId="1" fillId="5" borderId="68" xfId="28" applyNumberFormat="1" applyFont="1" applyFill="1" applyBorder="1" applyAlignment="1">
      <alignment vertical="center"/>
    </xf>
    <xf numFmtId="0" fontId="2" fillId="5" borderId="68" xfId="31" applyFont="1" applyFill="1" applyBorder="1" applyAlignment="1">
      <alignment horizontal="center" vertical="center" wrapText="1"/>
    </xf>
    <xf numFmtId="0" fontId="4" fillId="6" borderId="68" xfId="29" applyFont="1" applyFill="1" applyBorder="1" applyAlignment="1">
      <alignment horizontal="center" vertical="center" wrapText="1" readingOrder="2"/>
    </xf>
    <xf numFmtId="164" fontId="2" fillId="6" borderId="68" xfId="30" applyNumberFormat="1" applyFont="1" applyFill="1" applyBorder="1" applyAlignment="1">
      <alignment vertical="center"/>
    </xf>
    <xf numFmtId="164" fontId="1" fillId="6" borderId="68" xfId="28" applyNumberFormat="1" applyFont="1" applyFill="1" applyBorder="1" applyAlignment="1">
      <alignment vertical="center"/>
    </xf>
    <xf numFmtId="0" fontId="2" fillId="6" borderId="68" xfId="31" applyFont="1" applyFill="1" applyBorder="1" applyAlignment="1">
      <alignment horizontal="center" vertical="center" wrapText="1"/>
    </xf>
    <xf numFmtId="164" fontId="1" fillId="6" borderId="68" xfId="30" applyNumberFormat="1" applyFont="1" applyFill="1" applyBorder="1" applyAlignment="1">
      <alignment vertical="center"/>
    </xf>
    <xf numFmtId="0" fontId="4" fillId="5" borderId="67" xfId="29" applyFont="1" applyFill="1" applyBorder="1" applyAlignment="1">
      <alignment horizontal="center" vertical="center" wrapText="1" readingOrder="2"/>
    </xf>
    <xf numFmtId="164" fontId="2" fillId="5" borderId="67" xfId="30" applyNumberFormat="1" applyFont="1" applyFill="1" applyBorder="1" applyAlignment="1">
      <alignment vertical="center"/>
    </xf>
    <xf numFmtId="164" fontId="1" fillId="5" borderId="67" xfId="28" applyNumberFormat="1" applyFont="1" applyFill="1" applyBorder="1" applyAlignment="1">
      <alignment vertical="center"/>
    </xf>
    <xf numFmtId="0" fontId="2" fillId="5" borderId="67" xfId="31" applyFont="1" applyFill="1" applyBorder="1" applyAlignment="1">
      <alignment horizontal="center" vertical="center" wrapText="1"/>
    </xf>
    <xf numFmtId="0" fontId="4" fillId="5" borderId="69" xfId="29" applyFont="1" applyFill="1" applyBorder="1" applyAlignment="1">
      <alignment horizontal="center" vertical="center" wrapText="1" readingOrder="2"/>
    </xf>
    <xf numFmtId="164" fontId="2" fillId="5" borderId="69" xfId="30" applyNumberFormat="1" applyFont="1" applyFill="1" applyBorder="1" applyAlignment="1">
      <alignment vertical="center"/>
    </xf>
    <xf numFmtId="164" fontId="1" fillId="5" borderId="69" xfId="28" applyNumberFormat="1" applyFont="1" applyFill="1" applyBorder="1" applyAlignment="1">
      <alignment vertical="center"/>
    </xf>
    <xf numFmtId="0" fontId="2" fillId="5" borderId="69" xfId="31" applyFont="1" applyFill="1" applyBorder="1" applyAlignment="1">
      <alignment horizontal="center" vertical="center" wrapText="1"/>
    </xf>
    <xf numFmtId="0" fontId="2" fillId="5" borderId="15" xfId="30" applyFont="1" applyFill="1" applyBorder="1">
      <alignment horizontal="right" vertical="center" indent="1"/>
    </xf>
    <xf numFmtId="0" fontId="1" fillId="5" borderId="15" xfId="30" applyFont="1" applyFill="1" applyBorder="1">
      <alignment horizontal="right" vertical="center" indent="1"/>
    </xf>
    <xf numFmtId="0" fontId="1" fillId="6" borderId="12" xfId="30" applyFont="1" applyFill="1" applyBorder="1">
      <alignment horizontal="right" vertical="center" indent="1"/>
    </xf>
    <xf numFmtId="0" fontId="1" fillId="5" borderId="13" xfId="30" applyFont="1" applyFill="1" applyBorder="1">
      <alignment horizontal="right" vertical="center" indent="1"/>
    </xf>
    <xf numFmtId="0" fontId="1" fillId="6" borderId="13" xfId="30" applyFont="1" applyFill="1" applyBorder="1">
      <alignment horizontal="right" vertical="center" indent="1"/>
    </xf>
    <xf numFmtId="0" fontId="2" fillId="5" borderId="74" xfId="30" applyFont="1" applyFill="1" applyBorder="1">
      <alignment horizontal="right" vertical="center" indent="1"/>
    </xf>
    <xf numFmtId="0" fontId="2" fillId="6" borderId="74" xfId="30" applyFont="1" applyFill="1" applyBorder="1">
      <alignment horizontal="right" vertical="center" indent="1"/>
    </xf>
    <xf numFmtId="0" fontId="2" fillId="5" borderId="71" xfId="30" applyFont="1" applyFill="1" applyBorder="1">
      <alignment horizontal="right" vertical="center" indent="1"/>
    </xf>
    <xf numFmtId="0" fontId="2" fillId="5" borderId="77" xfId="30" applyFont="1" applyFill="1" applyBorder="1">
      <alignment horizontal="right" vertical="center" indent="1"/>
    </xf>
    <xf numFmtId="0" fontId="4" fillId="5" borderId="0" xfId="29" applyFont="1" applyFill="1" applyBorder="1" applyAlignment="1">
      <alignment horizontal="center" vertical="center" wrapText="1" readingOrder="2"/>
    </xf>
    <xf numFmtId="0" fontId="2" fillId="5" borderId="0" xfId="30" applyFont="1" applyFill="1" applyBorder="1">
      <alignment horizontal="right" vertical="center" indent="1"/>
    </xf>
    <xf numFmtId="0" fontId="1" fillId="5" borderId="0" xfId="28" applyFont="1" applyFill="1" applyBorder="1">
      <alignment horizontal="right" vertical="center" indent="1"/>
    </xf>
    <xf numFmtId="0" fontId="2" fillId="5" borderId="10" xfId="30" applyFont="1" applyFill="1" applyBorder="1">
      <alignment horizontal="right" vertical="center" indent="1"/>
    </xf>
    <xf numFmtId="0" fontId="2" fillId="5" borderId="32" xfId="30" applyFont="1" applyFill="1" applyBorder="1">
      <alignment horizontal="right" vertical="center" indent="1"/>
    </xf>
    <xf numFmtId="0" fontId="1" fillId="5" borderId="32" xfId="30" applyFont="1" applyFill="1" applyBorder="1">
      <alignment horizontal="right" vertical="center" indent="1"/>
    </xf>
    <xf numFmtId="0" fontId="1" fillId="6" borderId="10" xfId="30" applyFont="1" applyFill="1" applyBorder="1">
      <alignment horizontal="right" vertical="center" indent="1"/>
    </xf>
    <xf numFmtId="0" fontId="1" fillId="5" borderId="10" xfId="30" applyFont="1" applyFill="1" applyBorder="1">
      <alignment horizontal="right" vertical="center" indent="1"/>
    </xf>
    <xf numFmtId="0" fontId="24" fillId="0" borderId="0" xfId="13" applyFont="1" applyAlignment="1">
      <alignment horizontal="center" vertical="center" wrapText="1" readingOrder="1"/>
    </xf>
    <xf numFmtId="0" fontId="30" fillId="0" borderId="0" xfId="1" applyFont="1" applyAlignment="1">
      <alignment horizontal="center" vertical="center" readingOrder="2"/>
    </xf>
    <xf numFmtId="0" fontId="4" fillId="0" borderId="0" xfId="2" applyFont="1" applyAlignment="1">
      <alignment horizontal="center" vertical="center" readingOrder="2"/>
    </xf>
    <xf numFmtId="0" fontId="4" fillId="0" borderId="0" xfId="2" applyFont="1" applyAlignment="1">
      <alignment horizontal="center" vertical="center" readingOrder="1"/>
    </xf>
    <xf numFmtId="0" fontId="1" fillId="6" borderId="18" xfId="6" applyFont="1" applyFill="1" applyBorder="1" applyAlignment="1">
      <alignment horizontal="center" vertical="center" wrapText="1"/>
    </xf>
    <xf numFmtId="0" fontId="1" fillId="6" borderId="14" xfId="6" applyFont="1" applyFill="1" applyBorder="1" applyAlignment="1">
      <alignment horizontal="center" vertical="center" wrapText="1"/>
    </xf>
    <xf numFmtId="0" fontId="1" fillId="6" borderId="28" xfId="3" applyFont="1" applyFill="1" applyBorder="1">
      <alignment horizontal="right" vertical="center" wrapText="1"/>
    </xf>
    <xf numFmtId="0" fontId="1" fillId="6" borderId="29" xfId="3" applyFont="1" applyFill="1" applyBorder="1">
      <alignment horizontal="right" vertical="center" wrapText="1"/>
    </xf>
    <xf numFmtId="0" fontId="1" fillId="6" borderId="30" xfId="3" applyFont="1" applyFill="1" applyBorder="1">
      <alignment horizontal="right" vertical="center" wrapText="1"/>
    </xf>
    <xf numFmtId="0" fontId="1" fillId="6" borderId="31" xfId="3" applyFont="1" applyFill="1" applyBorder="1">
      <alignment horizontal="right" vertical="center" wrapText="1"/>
    </xf>
    <xf numFmtId="1" fontId="16" fillId="6" borderId="24" xfId="4" applyFont="1" applyFill="1" applyBorder="1">
      <alignment horizontal="left" vertical="center" wrapText="1"/>
    </xf>
    <xf numFmtId="1" fontId="16" fillId="6" borderId="25" xfId="4" applyFont="1" applyFill="1" applyBorder="1">
      <alignment horizontal="left" vertical="center" wrapText="1"/>
    </xf>
    <xf numFmtId="1" fontId="16" fillId="6" borderId="26" xfId="4" applyFont="1" applyFill="1" applyBorder="1">
      <alignment horizontal="left" vertical="center" wrapText="1"/>
    </xf>
    <xf numFmtId="1" fontId="16" fillId="6" borderId="27" xfId="4" applyFont="1" applyFill="1" applyBorder="1">
      <alignment horizontal="left" vertical="center" wrapText="1"/>
    </xf>
    <xf numFmtId="0" fontId="22" fillId="5" borderId="10" xfId="31" applyFont="1" applyFill="1" applyBorder="1" applyAlignment="1">
      <alignment horizontal="left" vertical="center" wrapText="1" indent="3"/>
    </xf>
    <xf numFmtId="0" fontId="22" fillId="6" borderId="10" xfId="31" applyFont="1" applyFill="1" applyBorder="1" applyAlignment="1">
      <alignment horizontal="left" vertical="center" wrapText="1" indent="3"/>
    </xf>
    <xf numFmtId="0" fontId="2" fillId="6" borderId="10" xfId="29" applyFont="1" applyFill="1" applyBorder="1" applyAlignment="1">
      <alignment horizontal="right" vertical="center" wrapText="1" indent="3" readingOrder="2"/>
    </xf>
    <xf numFmtId="0" fontId="2" fillId="5" borderId="10" xfId="29" applyFont="1" applyFill="1" applyBorder="1" applyAlignment="1">
      <alignment horizontal="right" vertical="center" wrapText="1" indent="3" readingOrder="2"/>
    </xf>
    <xf numFmtId="0" fontId="27" fillId="0" borderId="0" xfId="13" applyFont="1" applyAlignment="1">
      <alignment horizontal="center" vertical="center" wrapText="1" readingOrder="1"/>
    </xf>
    <xf numFmtId="0" fontId="1" fillId="6" borderId="11" xfId="29" applyFont="1" applyFill="1" applyBorder="1">
      <alignment horizontal="right" vertical="center" wrapText="1" indent="1" readingOrder="2"/>
    </xf>
    <xf numFmtId="0" fontId="16" fillId="6" borderId="15" xfId="27" applyFont="1" applyFill="1" applyBorder="1" applyAlignment="1">
      <alignment horizontal="right" vertical="center" wrapText="1" indent="1"/>
    </xf>
    <xf numFmtId="0" fontId="1" fillId="6" borderId="15" xfId="27" applyFont="1" applyFill="1" applyBorder="1" applyAlignment="1">
      <alignment horizontal="left" vertical="center" wrapText="1" indent="1" readingOrder="2"/>
    </xf>
    <xf numFmtId="0" fontId="1" fillId="5" borderId="11" xfId="29" applyFont="1" applyFill="1" applyBorder="1">
      <alignment horizontal="right" vertical="center" wrapText="1" indent="1" readingOrder="2"/>
    </xf>
    <xf numFmtId="0" fontId="16" fillId="5" borderId="11" xfId="31" applyFont="1" applyFill="1" applyBorder="1">
      <alignment horizontal="left" vertical="center" wrapText="1" indent="1"/>
    </xf>
    <xf numFmtId="0" fontId="16" fillId="6" borderId="11" xfId="31" applyFont="1" applyFill="1" applyBorder="1">
      <alignment horizontal="left" vertical="center" wrapText="1" indent="1"/>
    </xf>
    <xf numFmtId="0" fontId="2" fillId="5" borderId="12" xfId="29" applyFont="1" applyFill="1" applyBorder="1" applyAlignment="1">
      <alignment horizontal="right" vertical="center" wrapText="1" indent="3" readingOrder="2"/>
    </xf>
    <xf numFmtId="0" fontId="22" fillId="5" borderId="12" xfId="31" applyFont="1" applyFill="1" applyBorder="1" applyAlignment="1">
      <alignment horizontal="left" vertical="center" wrapText="1" indent="3"/>
    </xf>
    <xf numFmtId="14" fontId="1" fillId="5" borderId="49" xfId="31" applyNumberFormat="1" applyFont="1" applyFill="1" applyBorder="1" applyAlignment="1">
      <alignment horizontal="center" vertical="center" wrapText="1"/>
    </xf>
    <xf numFmtId="14" fontId="1" fillId="5" borderId="41" xfId="31" applyNumberFormat="1" applyFont="1" applyFill="1" applyBorder="1" applyAlignment="1">
      <alignment horizontal="center" vertical="center" wrapText="1"/>
    </xf>
    <xf numFmtId="0" fontId="4" fillId="5" borderId="17" xfId="29" applyFont="1" applyFill="1" applyBorder="1">
      <alignment horizontal="right" vertical="center" wrapText="1" indent="1" readingOrder="2"/>
    </xf>
    <xf numFmtId="0" fontId="4" fillId="5" borderId="22" xfId="29" applyFont="1" applyFill="1" applyBorder="1">
      <alignment horizontal="right" vertical="center" wrapText="1" indent="1" readingOrder="2"/>
    </xf>
    <xf numFmtId="14" fontId="1" fillId="5" borderId="17" xfId="31" applyNumberFormat="1" applyFont="1" applyFill="1" applyBorder="1" applyAlignment="1">
      <alignment horizontal="center" vertical="center" wrapText="1"/>
    </xf>
    <xf numFmtId="14" fontId="1" fillId="5" borderId="22" xfId="31" applyNumberFormat="1" applyFont="1" applyFill="1" applyBorder="1" applyAlignment="1">
      <alignment horizontal="center" vertical="center" wrapText="1"/>
    </xf>
    <xf numFmtId="14" fontId="1" fillId="6" borderId="13" xfId="31" applyNumberFormat="1" applyFont="1" applyFill="1" applyBorder="1" applyAlignment="1">
      <alignment horizontal="center" vertical="center" wrapText="1"/>
    </xf>
    <xf numFmtId="0" fontId="1" fillId="6" borderId="13" xfId="31" applyFont="1" applyFill="1" applyBorder="1" applyAlignment="1">
      <alignment horizontal="center" vertical="center" wrapText="1"/>
    </xf>
    <xf numFmtId="0" fontId="4" fillId="5" borderId="37" xfId="29" applyFont="1" applyFill="1" applyBorder="1">
      <alignment horizontal="right" vertical="center" wrapText="1" indent="1" readingOrder="2"/>
    </xf>
    <xf numFmtId="0" fontId="4" fillId="5" borderId="38" xfId="29" applyFont="1" applyFill="1" applyBorder="1">
      <alignment horizontal="right" vertical="center" wrapText="1" indent="1" readingOrder="2"/>
    </xf>
    <xf numFmtId="14" fontId="1" fillId="5" borderId="37" xfId="31" applyNumberFormat="1" applyFont="1" applyFill="1" applyBorder="1" applyAlignment="1">
      <alignment horizontal="center" vertical="center" wrapText="1"/>
    </xf>
    <xf numFmtId="14" fontId="1" fillId="5" borderId="38" xfId="31" applyNumberFormat="1" applyFont="1" applyFill="1" applyBorder="1" applyAlignment="1">
      <alignment horizontal="center" vertical="center" wrapText="1"/>
    </xf>
    <xf numFmtId="0" fontId="4" fillId="6" borderId="37" xfId="29" applyFont="1" applyFill="1" applyBorder="1">
      <alignment horizontal="right" vertical="center" wrapText="1" indent="1" readingOrder="2"/>
    </xf>
    <xf numFmtId="0" fontId="4" fillId="6" borderId="38" xfId="29" applyFont="1" applyFill="1" applyBorder="1">
      <alignment horizontal="right" vertical="center" wrapText="1" indent="1" readingOrder="2"/>
    </xf>
    <xf numFmtId="0" fontId="4" fillId="5" borderId="49" xfId="29" applyFont="1" applyFill="1" applyBorder="1">
      <alignment horizontal="right" vertical="center" wrapText="1" indent="1" readingOrder="2"/>
    </xf>
    <xf numFmtId="0" fontId="4" fillId="5" borderId="41" xfId="29" applyFont="1" applyFill="1" applyBorder="1">
      <alignment horizontal="right" vertical="center" wrapText="1" indent="1" readingOrder="2"/>
    </xf>
    <xf numFmtId="0" fontId="33" fillId="0" borderId="0" xfId="13" applyFont="1" applyAlignment="1">
      <alignment horizontal="center" vertical="center" wrapText="1" readingOrder="1"/>
    </xf>
    <xf numFmtId="0" fontId="16" fillId="6" borderId="32" xfId="6" applyFont="1" applyFill="1" applyBorder="1">
      <alignment horizontal="center" vertical="center" wrapText="1"/>
    </xf>
    <xf numFmtId="0" fontId="16" fillId="6" borderId="12" xfId="6" applyFont="1" applyFill="1" applyBorder="1">
      <alignment horizontal="center" vertical="center" wrapText="1"/>
    </xf>
    <xf numFmtId="0" fontId="1" fillId="6" borderId="32" xfId="6" applyFont="1" applyFill="1" applyBorder="1">
      <alignment horizontal="center" vertical="center" wrapText="1"/>
    </xf>
    <xf numFmtId="0" fontId="1" fillId="6" borderId="12" xfId="6" applyFont="1" applyFill="1" applyBorder="1">
      <alignment horizontal="center" vertical="center" wrapText="1"/>
    </xf>
    <xf numFmtId="0" fontId="4" fillId="0" borderId="0" xfId="2" applyFont="1" applyAlignment="1">
      <alignment horizontal="center" vertical="center"/>
    </xf>
    <xf numFmtId="0" fontId="1" fillId="6" borderId="32" xfId="27" applyFont="1" applyFill="1" applyBorder="1" applyAlignment="1">
      <alignment horizontal="center" vertical="center" wrapText="1"/>
    </xf>
    <xf numFmtId="0" fontId="1" fillId="6" borderId="12" xfId="27" applyFont="1" applyFill="1" applyBorder="1" applyAlignment="1">
      <alignment horizontal="center" vertical="center" wrapText="1"/>
    </xf>
    <xf numFmtId="0" fontId="1" fillId="6" borderId="15" xfId="6" applyFont="1" applyFill="1" applyBorder="1">
      <alignment horizontal="center" vertical="center" wrapText="1"/>
    </xf>
    <xf numFmtId="1" fontId="1" fillId="6" borderId="32" xfId="5" applyFont="1" applyFill="1" applyBorder="1">
      <alignment horizontal="center" vertical="center"/>
    </xf>
    <xf numFmtId="1" fontId="1" fillId="6" borderId="12" xfId="5" applyFont="1" applyFill="1" applyBorder="1">
      <alignment horizontal="center" vertical="center"/>
    </xf>
    <xf numFmtId="14" fontId="1" fillId="5" borderId="64" xfId="31" applyNumberFormat="1" applyFont="1" applyFill="1" applyBorder="1" applyAlignment="1">
      <alignment horizontal="center" vertical="center" wrapText="1"/>
    </xf>
    <xf numFmtId="14" fontId="1" fillId="5" borderId="60" xfId="31" applyNumberFormat="1" applyFont="1" applyFill="1" applyBorder="1" applyAlignment="1">
      <alignment horizontal="center" vertical="center" wrapText="1"/>
    </xf>
    <xf numFmtId="14" fontId="1" fillId="5" borderId="62" xfId="31" applyNumberFormat="1" applyFont="1" applyFill="1" applyBorder="1" applyAlignment="1">
      <alignment horizontal="center" vertical="center" wrapText="1"/>
    </xf>
    <xf numFmtId="0" fontId="1" fillId="6" borderId="18" xfId="6" applyFont="1" applyFill="1" applyBorder="1" applyAlignment="1">
      <alignment horizontal="center" vertical="center" wrapText="1" readingOrder="1"/>
    </xf>
    <xf numFmtId="0" fontId="1" fillId="6" borderId="14" xfId="6" applyFont="1" applyFill="1" applyBorder="1" applyAlignment="1">
      <alignment horizontal="center" vertical="center" wrapText="1" readingOrder="1"/>
    </xf>
    <xf numFmtId="0" fontId="1" fillId="6" borderId="18" xfId="27" applyFont="1" applyFill="1" applyBorder="1" applyAlignment="1">
      <alignment horizontal="center" vertical="center" wrapText="1"/>
    </xf>
    <xf numFmtId="0" fontId="1" fillId="6" borderId="14" xfId="27" applyFont="1" applyFill="1" applyBorder="1" applyAlignment="1">
      <alignment horizontal="center" vertical="center" wrapText="1"/>
    </xf>
    <xf numFmtId="0" fontId="1" fillId="6" borderId="33" xfId="3" applyFont="1" applyFill="1" applyBorder="1" applyAlignment="1">
      <alignment vertical="center"/>
    </xf>
    <xf numFmtId="0" fontId="1" fillId="6" borderId="34" xfId="3" applyFont="1" applyFill="1" applyBorder="1" applyAlignment="1">
      <alignment vertical="center"/>
    </xf>
    <xf numFmtId="1" fontId="16" fillId="6" borderId="24" xfId="4" applyFont="1" applyFill="1" applyBorder="1" applyAlignment="1">
      <alignment horizontal="center" vertical="center" wrapText="1"/>
    </xf>
    <xf numFmtId="1" fontId="16" fillId="6" borderId="25" xfId="4" applyFont="1" applyFill="1" applyBorder="1" applyAlignment="1">
      <alignment horizontal="center" vertical="center" wrapText="1"/>
    </xf>
    <xf numFmtId="1" fontId="16" fillId="6" borderId="26" xfId="4" applyFont="1" applyFill="1" applyBorder="1" applyAlignment="1">
      <alignment horizontal="center" vertical="center" wrapText="1"/>
    </xf>
    <xf numFmtId="1" fontId="16" fillId="6" borderId="27" xfId="4" applyFont="1" applyFill="1" applyBorder="1" applyAlignment="1">
      <alignment horizontal="center" vertical="center" wrapText="1"/>
    </xf>
    <xf numFmtId="1" fontId="1" fillId="6" borderId="20" xfId="5" applyFont="1" applyFill="1" applyBorder="1" applyAlignment="1">
      <alignment horizontal="center" vertical="center" wrapText="1"/>
    </xf>
    <xf numFmtId="1" fontId="1" fillId="6" borderId="8" xfId="5" applyFont="1" applyFill="1" applyBorder="1" applyAlignment="1">
      <alignment horizontal="center" vertical="center" wrapText="1"/>
    </xf>
    <xf numFmtId="1" fontId="1" fillId="6" borderId="35" xfId="5" applyFont="1" applyFill="1" applyBorder="1" applyAlignment="1">
      <alignment horizontal="center" vertical="center" wrapText="1"/>
    </xf>
    <xf numFmtId="0" fontId="22" fillId="5" borderId="17" xfId="31" applyFont="1" applyFill="1" applyBorder="1" applyAlignment="1">
      <alignment horizontal="left" vertical="center" wrapText="1" indent="1"/>
    </xf>
    <xf numFmtId="0" fontId="22" fillId="5" borderId="36" xfId="31" applyFont="1" applyFill="1" applyBorder="1" applyAlignment="1">
      <alignment horizontal="left" vertical="center" wrapText="1" indent="1"/>
    </xf>
    <xf numFmtId="0" fontId="22" fillId="5" borderId="49" xfId="31" applyFont="1" applyFill="1" applyBorder="1" applyAlignment="1">
      <alignment horizontal="left" vertical="center" wrapText="1" indent="1"/>
    </xf>
    <xf numFmtId="0" fontId="22" fillId="5" borderId="40" xfId="31" applyFont="1" applyFill="1" applyBorder="1" applyAlignment="1">
      <alignment horizontal="left" vertical="center" wrapText="1" indent="1"/>
    </xf>
    <xf numFmtId="0" fontId="22" fillId="5" borderId="22" xfId="31" applyFont="1" applyFill="1" applyBorder="1" applyAlignment="1">
      <alignment horizontal="left" vertical="center" wrapText="1" indent="1"/>
    </xf>
    <xf numFmtId="0" fontId="1" fillId="6" borderId="28" xfId="3" applyFont="1" applyFill="1" applyBorder="1" applyAlignment="1">
      <alignment horizontal="right" vertical="center" wrapText="1"/>
    </xf>
    <xf numFmtId="0" fontId="1" fillId="6" borderId="29" xfId="3" applyFont="1" applyFill="1" applyBorder="1" applyAlignment="1">
      <alignment horizontal="right" vertical="center" wrapText="1"/>
    </xf>
    <xf numFmtId="0" fontId="1" fillId="6" borderId="30" xfId="3" applyFont="1" applyFill="1" applyBorder="1" applyAlignment="1">
      <alignment horizontal="right" vertical="center" wrapText="1"/>
    </xf>
    <xf numFmtId="0" fontId="1" fillId="6" borderId="31" xfId="3" applyFont="1" applyFill="1" applyBorder="1" applyAlignment="1">
      <alignment horizontal="right" vertical="center" wrapText="1"/>
    </xf>
    <xf numFmtId="0" fontId="22" fillId="5" borderId="20" xfId="31" applyFont="1" applyFill="1" applyBorder="1" applyAlignment="1">
      <alignment horizontal="center" vertical="center" wrapText="1"/>
    </xf>
    <xf numFmtId="0" fontId="22" fillId="5" borderId="8" xfId="31" applyFont="1" applyFill="1" applyBorder="1" applyAlignment="1">
      <alignment horizontal="center" vertical="center" wrapText="1"/>
    </xf>
    <xf numFmtId="0" fontId="1" fillId="5" borderId="16" xfId="29" applyFont="1" applyFill="1" applyBorder="1">
      <alignment horizontal="right" vertical="center" wrapText="1" indent="1" readingOrder="2"/>
    </xf>
    <xf numFmtId="0" fontId="1" fillId="5" borderId="39" xfId="29" applyFont="1" applyFill="1" applyBorder="1">
      <alignment horizontal="right" vertical="center" wrapText="1" indent="1" readingOrder="2"/>
    </xf>
    <xf numFmtId="0" fontId="1" fillId="6" borderId="17" xfId="29" applyFont="1" applyFill="1" applyBorder="1">
      <alignment horizontal="right" vertical="center" wrapText="1" indent="1" readingOrder="2"/>
    </xf>
    <xf numFmtId="0" fontId="1" fillId="6" borderId="22" xfId="29" applyFont="1" applyFill="1" applyBorder="1">
      <alignment horizontal="right" vertical="center" wrapText="1" indent="1" readingOrder="2"/>
    </xf>
    <xf numFmtId="0" fontId="22" fillId="6" borderId="17" xfId="31" applyFont="1" applyFill="1" applyBorder="1" applyAlignment="1">
      <alignment horizontal="left" vertical="center" wrapText="1" indent="1"/>
    </xf>
    <xf numFmtId="0" fontId="22" fillId="6" borderId="36" xfId="31" applyFont="1" applyFill="1" applyBorder="1" applyAlignment="1">
      <alignment horizontal="left" vertical="center" wrapText="1" indent="1"/>
    </xf>
    <xf numFmtId="0" fontId="1" fillId="5" borderId="17" xfId="29" applyFont="1" applyFill="1" applyBorder="1">
      <alignment horizontal="right" vertical="center" wrapText="1" indent="1" readingOrder="2"/>
    </xf>
    <xf numFmtId="0" fontId="1" fillId="5" borderId="22" xfId="29" applyFont="1" applyFill="1" applyBorder="1">
      <alignment horizontal="right" vertical="center" wrapText="1" indent="1" readingOrder="2"/>
    </xf>
    <xf numFmtId="0" fontId="1" fillId="5" borderId="20" xfId="27" applyFont="1" applyFill="1" applyBorder="1" applyAlignment="1">
      <alignment horizontal="center" vertical="center" wrapText="1"/>
    </xf>
    <xf numFmtId="0" fontId="1" fillId="5" borderId="35" xfId="27" applyFont="1" applyFill="1" applyBorder="1" applyAlignment="1">
      <alignment horizontal="center" vertical="center" wrapText="1"/>
    </xf>
    <xf numFmtId="0" fontId="1" fillId="6" borderId="37" xfId="29" applyFont="1" applyFill="1" applyBorder="1">
      <alignment horizontal="right" vertical="center" wrapText="1" indent="1" readingOrder="2"/>
    </xf>
    <xf numFmtId="0" fontId="1" fillId="6" borderId="38" xfId="29" applyFont="1" applyFill="1" applyBorder="1">
      <alignment horizontal="right" vertical="center" wrapText="1" indent="1" readingOrder="2"/>
    </xf>
    <xf numFmtId="0" fontId="22" fillId="6" borderId="37" xfId="31" applyFont="1" applyFill="1" applyBorder="1" applyAlignment="1">
      <alignment horizontal="left" vertical="center" wrapText="1" indent="1"/>
    </xf>
    <xf numFmtId="0" fontId="22" fillId="6" borderId="21" xfId="31" applyFont="1" applyFill="1" applyBorder="1" applyAlignment="1">
      <alignment horizontal="left" vertical="center" wrapText="1" indent="1"/>
    </xf>
    <xf numFmtId="0" fontId="16" fillId="5" borderId="17" xfId="31" applyFont="1" applyFill="1" applyBorder="1">
      <alignment horizontal="left" vertical="center" wrapText="1" indent="1"/>
    </xf>
    <xf numFmtId="0" fontId="16" fillId="5" borderId="22" xfId="31" applyFont="1" applyFill="1" applyBorder="1">
      <alignment horizontal="left" vertical="center" wrapText="1" indent="1"/>
    </xf>
    <xf numFmtId="0" fontId="16" fillId="6" borderId="37" xfId="31" applyFont="1" applyFill="1" applyBorder="1">
      <alignment horizontal="left" vertical="center" wrapText="1" indent="1"/>
    </xf>
    <xf numFmtId="0" fontId="16" fillId="6" borderId="38" xfId="31" applyFont="1" applyFill="1" applyBorder="1">
      <alignment horizontal="left" vertical="center" wrapText="1" indent="1"/>
    </xf>
    <xf numFmtId="0" fontId="1" fillId="5" borderId="10" xfId="29" applyFont="1" applyFill="1" applyBorder="1">
      <alignment horizontal="right" vertical="center" wrapText="1" indent="1" readingOrder="2"/>
    </xf>
    <xf numFmtId="0" fontId="1" fillId="6" borderId="13" xfId="29" applyFont="1" applyFill="1" applyBorder="1">
      <alignment horizontal="right" vertical="center" wrapText="1" indent="1" readingOrder="2"/>
    </xf>
    <xf numFmtId="0" fontId="1" fillId="6" borderId="10" xfId="29" applyFont="1" applyFill="1" applyBorder="1">
      <alignment horizontal="right" vertical="center" wrapText="1" indent="1" readingOrder="2"/>
    </xf>
    <xf numFmtId="0" fontId="16" fillId="5" borderId="36" xfId="31" applyFont="1" applyFill="1" applyBorder="1">
      <alignment horizontal="left" vertical="center" wrapText="1" indent="1"/>
    </xf>
    <xf numFmtId="0" fontId="16" fillId="6" borderId="17" xfId="31" applyFont="1" applyFill="1" applyBorder="1">
      <alignment horizontal="left" vertical="center" wrapText="1" indent="1"/>
    </xf>
    <xf numFmtId="0" fontId="16" fillId="6" borderId="22" xfId="31" applyFont="1" applyFill="1" applyBorder="1">
      <alignment horizontal="left" vertical="center" wrapText="1" indent="1"/>
    </xf>
    <xf numFmtId="0" fontId="1" fillId="6" borderId="45" xfId="3" applyFont="1" applyFill="1" applyBorder="1">
      <alignment horizontal="right" vertical="center" wrapText="1"/>
    </xf>
    <xf numFmtId="0" fontId="1" fillId="6" borderId="46" xfId="3" applyFont="1" applyFill="1" applyBorder="1">
      <alignment horizontal="right" vertical="center" wrapText="1"/>
    </xf>
    <xf numFmtId="0" fontId="1" fillId="6" borderId="47" xfId="3" applyFont="1" applyFill="1" applyBorder="1">
      <alignment horizontal="right" vertical="center" wrapText="1"/>
    </xf>
    <xf numFmtId="0" fontId="16" fillId="5" borderId="40" xfId="31" applyFont="1" applyFill="1" applyBorder="1">
      <alignment horizontal="left" vertical="center" wrapText="1" indent="1"/>
    </xf>
    <xf numFmtId="0" fontId="16" fillId="5" borderId="41" xfId="31" applyFont="1" applyFill="1" applyBorder="1">
      <alignment horizontal="left" vertical="center" wrapText="1" indent="1"/>
    </xf>
    <xf numFmtId="1" fontId="16" fillId="6" borderId="42" xfId="4" applyFont="1" applyFill="1" applyBorder="1">
      <alignment horizontal="left" vertical="center" wrapText="1"/>
    </xf>
    <xf numFmtId="1" fontId="16" fillId="6" borderId="43" xfId="4" applyFont="1" applyFill="1" applyBorder="1">
      <alignment horizontal="left" vertical="center" wrapText="1"/>
    </xf>
    <xf numFmtId="1" fontId="16" fillId="6" borderId="44" xfId="4" applyFont="1" applyFill="1" applyBorder="1">
      <alignment horizontal="left" vertical="center" wrapText="1"/>
    </xf>
    <xf numFmtId="0" fontId="45" fillId="0" borderId="0" xfId="1" applyFont="1" applyAlignment="1">
      <alignment horizontal="center" vertical="center" readingOrder="2"/>
    </xf>
    <xf numFmtId="0" fontId="1" fillId="6" borderId="19" xfId="6" applyFont="1" applyFill="1" applyBorder="1" applyAlignment="1">
      <alignment horizontal="center" vertical="center" wrapText="1"/>
    </xf>
    <xf numFmtId="0" fontId="1" fillId="6" borderId="65" xfId="3" applyFont="1" applyFill="1" applyBorder="1">
      <alignment horizontal="right" vertical="center" wrapText="1"/>
    </xf>
    <xf numFmtId="0" fontId="33" fillId="6" borderId="19" xfId="6" applyFont="1" applyFill="1" applyBorder="1" applyAlignment="1">
      <alignment horizontal="center" vertical="center" wrapText="1" readingOrder="1"/>
    </xf>
    <xf numFmtId="0" fontId="33" fillId="6" borderId="18" xfId="27" applyFont="1" applyFill="1" applyBorder="1" applyAlignment="1">
      <alignment horizontal="center" vertical="center" wrapText="1"/>
    </xf>
    <xf numFmtId="0" fontId="4" fillId="6" borderId="19" xfId="27" applyFont="1" applyFill="1" applyBorder="1" applyAlignment="1">
      <alignment horizontal="center" vertical="center" wrapText="1"/>
    </xf>
    <xf numFmtId="0" fontId="1" fillId="6" borderId="19" xfId="6" applyFont="1" applyFill="1" applyBorder="1" applyAlignment="1">
      <alignment horizontal="center" vertical="center" wrapText="1" readingOrder="1"/>
    </xf>
    <xf numFmtId="0" fontId="30" fillId="5" borderId="0" xfId="1" applyFont="1" applyFill="1" applyAlignment="1">
      <alignment horizontal="center" vertical="center" readingOrder="2"/>
    </xf>
    <xf numFmtId="1" fontId="16" fillId="6" borderId="66" xfId="4" applyFont="1" applyFill="1" applyBorder="1">
      <alignment horizontal="left" vertical="center" wrapText="1"/>
    </xf>
    <xf numFmtId="49" fontId="4" fillId="6" borderId="18" xfId="15" applyNumberFormat="1" applyFont="1" applyFill="1" applyBorder="1" applyAlignment="1">
      <alignment horizontal="center" vertical="center"/>
    </xf>
    <xf numFmtId="49" fontId="4" fillId="6" borderId="19" xfId="15" applyNumberFormat="1" applyFont="1" applyFill="1" applyBorder="1" applyAlignment="1">
      <alignment horizontal="center" vertical="center"/>
    </xf>
    <xf numFmtId="49" fontId="4" fillId="6" borderId="14" xfId="15" applyNumberFormat="1" applyFont="1" applyFill="1" applyBorder="1" applyAlignment="1">
      <alignment horizontal="center" vertical="center"/>
    </xf>
    <xf numFmtId="49" fontId="4" fillId="6" borderId="15" xfId="15" applyNumberFormat="1" applyFont="1" applyFill="1" applyBorder="1" applyAlignment="1">
      <alignment horizontal="center" vertical="center"/>
    </xf>
    <xf numFmtId="49" fontId="33" fillId="6" borderId="15" xfId="15" applyNumberFormat="1" applyFont="1" applyFill="1" applyBorder="1" applyAlignment="1">
      <alignment horizontal="center" vertical="center"/>
    </xf>
    <xf numFmtId="49" fontId="1" fillId="6" borderId="51" xfId="15" applyNumberFormat="1" applyFont="1" applyFill="1" applyBorder="1" applyAlignment="1">
      <alignment horizontal="center" vertical="center"/>
    </xf>
    <xf numFmtId="49" fontId="1" fillId="6" borderId="52" xfId="15" applyNumberFormat="1" applyFont="1" applyFill="1" applyBorder="1" applyAlignment="1">
      <alignment horizontal="center" vertical="center"/>
    </xf>
    <xf numFmtId="49" fontId="1" fillId="6" borderId="53" xfId="15" applyNumberFormat="1" applyFont="1" applyFill="1" applyBorder="1" applyAlignment="1">
      <alignment horizontal="center" vertical="center"/>
    </xf>
    <xf numFmtId="0" fontId="25" fillId="0" borderId="0" xfId="0" applyFont="1" applyAlignment="1">
      <alignment horizontal="center" vertical="center" wrapText="1" readingOrder="1"/>
    </xf>
    <xf numFmtId="0" fontId="24" fillId="0" borderId="0" xfId="0" applyFont="1" applyAlignment="1">
      <alignment horizontal="center" vertical="center" wrapText="1" readingOrder="1"/>
    </xf>
    <xf numFmtId="49" fontId="30" fillId="0" borderId="0" xfId="15" applyNumberFormat="1" applyFont="1" applyAlignment="1">
      <alignment horizontal="center" vertical="center"/>
    </xf>
    <xf numFmtId="49" fontId="30" fillId="0" borderId="0" xfId="15" applyNumberFormat="1" applyFont="1" applyAlignment="1">
      <alignment horizontal="center" vertical="center" wrapText="1"/>
    </xf>
    <xf numFmtId="49" fontId="4" fillId="0" borderId="0" xfId="15" applyNumberFormat="1" applyFont="1" applyAlignment="1">
      <alignment horizontal="center" vertical="center" wrapText="1"/>
    </xf>
    <xf numFmtId="0" fontId="47" fillId="0" borderId="0" xfId="15" applyFont="1" applyAlignment="1">
      <alignment horizontal="right"/>
    </xf>
    <xf numFmtId="0" fontId="1" fillId="0" borderId="0" xfId="0" applyFont="1" applyBorder="1" applyAlignment="1">
      <alignment horizontal="right" wrapText="1" readingOrder="2"/>
    </xf>
    <xf numFmtId="0" fontId="16" fillId="0" borderId="9" xfId="0" applyFont="1" applyBorder="1" applyAlignment="1">
      <alignment horizontal="left" wrapText="1" readingOrder="1"/>
    </xf>
    <xf numFmtId="49" fontId="1" fillId="6" borderId="18" xfId="15" applyNumberFormat="1" applyFont="1" applyFill="1" applyBorder="1" applyAlignment="1">
      <alignment horizontal="center" vertical="center"/>
    </xf>
    <xf numFmtId="49" fontId="1" fillId="6" borderId="14" xfId="15" applyNumberFormat="1" applyFont="1" applyFill="1" applyBorder="1" applyAlignment="1">
      <alignment horizontal="center" vertical="center"/>
    </xf>
    <xf numFmtId="0" fontId="1" fillId="6" borderId="10" xfId="27" applyFont="1" applyFill="1" applyBorder="1" applyAlignment="1">
      <alignment horizontal="center" vertical="center" wrapText="1"/>
    </xf>
    <xf numFmtId="0" fontId="1" fillId="6" borderId="10" xfId="6" applyFont="1" applyFill="1" applyBorder="1">
      <alignment horizontal="center" vertical="center" wrapText="1"/>
    </xf>
    <xf numFmtId="0" fontId="2" fillId="5" borderId="20" xfId="30" applyFont="1" applyFill="1" applyBorder="1" applyAlignment="1">
      <alignment horizontal="center" vertical="center"/>
    </xf>
    <xf numFmtId="0" fontId="2" fillId="5" borderId="35" xfId="30" applyFont="1" applyFill="1" applyBorder="1" applyAlignment="1">
      <alignment horizontal="center" vertical="center"/>
    </xf>
    <xf numFmtId="0" fontId="4" fillId="6" borderId="17" xfId="29" applyFont="1" applyFill="1" applyBorder="1" applyAlignment="1">
      <alignment horizontal="center" vertical="center" wrapText="1" readingOrder="2"/>
    </xf>
    <xf numFmtId="0" fontId="4" fillId="6" borderId="22" xfId="29" applyFont="1" applyFill="1" applyBorder="1" applyAlignment="1">
      <alignment horizontal="center" vertical="center" wrapText="1" readingOrder="2"/>
    </xf>
    <xf numFmtId="0" fontId="4" fillId="5" borderId="20" xfId="29" applyFont="1" applyFill="1" applyBorder="1" applyAlignment="1">
      <alignment horizontal="center" vertical="center" wrapText="1" readingOrder="2"/>
    </xf>
    <xf numFmtId="0" fontId="4" fillId="5" borderId="35" xfId="29" applyFont="1" applyFill="1" applyBorder="1" applyAlignment="1">
      <alignment horizontal="center" vertical="center" wrapText="1" readingOrder="2"/>
    </xf>
    <xf numFmtId="0" fontId="4" fillId="5" borderId="37" xfId="29" applyFont="1" applyFill="1" applyBorder="1" applyAlignment="1">
      <alignment horizontal="center" vertical="center" wrapText="1" readingOrder="2"/>
    </xf>
    <xf numFmtId="0" fontId="4" fillId="5" borderId="38" xfId="29" applyFont="1" applyFill="1" applyBorder="1" applyAlignment="1">
      <alignment horizontal="center" vertical="center" wrapText="1" readingOrder="2"/>
    </xf>
    <xf numFmtId="0" fontId="2" fillId="5" borderId="37" xfId="30" applyFont="1" applyFill="1" applyBorder="1" applyAlignment="1">
      <alignment horizontal="center" vertical="center"/>
    </xf>
    <xf numFmtId="0" fontId="2" fillId="5" borderId="38" xfId="30" applyFont="1" applyFill="1" applyBorder="1" applyAlignment="1">
      <alignment horizontal="center" vertical="center"/>
    </xf>
    <xf numFmtId="0" fontId="2" fillId="6" borderId="17" xfId="30" applyFont="1" applyFill="1" applyBorder="1" applyAlignment="1">
      <alignment horizontal="center" vertical="center"/>
    </xf>
    <xf numFmtId="0" fontId="2" fillId="6" borderId="22" xfId="30" applyFont="1" applyFill="1" applyBorder="1" applyAlignment="1">
      <alignment horizontal="center" vertical="center"/>
    </xf>
    <xf numFmtId="0" fontId="4" fillId="6" borderId="37" xfId="29" applyFont="1" applyFill="1" applyBorder="1" applyAlignment="1">
      <alignment horizontal="center" vertical="center" wrapText="1" readingOrder="2"/>
    </xf>
    <xf numFmtId="0" fontId="4" fillId="6" borderId="38" xfId="29" applyFont="1" applyFill="1" applyBorder="1" applyAlignment="1">
      <alignment horizontal="center" vertical="center" wrapText="1" readingOrder="2"/>
    </xf>
    <xf numFmtId="0" fontId="2" fillId="6" borderId="37" xfId="30" applyFont="1" applyFill="1" applyBorder="1" applyAlignment="1">
      <alignment horizontal="center" vertical="center"/>
    </xf>
    <xf numFmtId="0" fontId="2" fillId="6" borderId="38" xfId="30" applyFont="1" applyFill="1" applyBorder="1" applyAlignment="1">
      <alignment horizontal="center" vertical="center"/>
    </xf>
    <xf numFmtId="0" fontId="2" fillId="5" borderId="77" xfId="30" applyFont="1" applyFill="1" applyBorder="1" applyAlignment="1">
      <alignment horizontal="center" vertical="center"/>
    </xf>
    <xf numFmtId="0" fontId="2" fillId="5" borderId="78" xfId="30" applyFont="1" applyFill="1" applyBorder="1" applyAlignment="1">
      <alignment horizontal="center" vertical="center"/>
    </xf>
    <xf numFmtId="0" fontId="4" fillId="5" borderId="76" xfId="29" applyFont="1" applyFill="1" applyBorder="1" applyAlignment="1">
      <alignment horizontal="center" vertical="center" wrapText="1" readingOrder="2"/>
    </xf>
    <xf numFmtId="0" fontId="4" fillId="5" borderId="77" xfId="29" applyFont="1" applyFill="1" applyBorder="1" applyAlignment="1">
      <alignment horizontal="center" vertical="center" wrapText="1" readingOrder="2"/>
    </xf>
    <xf numFmtId="0" fontId="4" fillId="5" borderId="70" xfId="29" applyFont="1" applyFill="1" applyBorder="1" applyAlignment="1">
      <alignment horizontal="center" vertical="center" wrapText="1" readingOrder="2"/>
    </xf>
    <xf numFmtId="0" fontId="4" fillId="5" borderId="71" xfId="29" applyFont="1" applyFill="1" applyBorder="1" applyAlignment="1">
      <alignment horizontal="center" vertical="center" wrapText="1" readingOrder="2"/>
    </xf>
    <xf numFmtId="0" fontId="2" fillId="5" borderId="71" xfId="30" applyFont="1" applyFill="1" applyBorder="1" applyAlignment="1">
      <alignment horizontal="center" vertical="center"/>
    </xf>
    <xf numFmtId="0" fontId="2" fillId="5" borderId="72" xfId="30" applyFont="1" applyFill="1" applyBorder="1" applyAlignment="1">
      <alignment horizontal="center" vertical="center"/>
    </xf>
    <xf numFmtId="0" fontId="4" fillId="6" borderId="73" xfId="29" applyFont="1" applyFill="1" applyBorder="1" applyAlignment="1">
      <alignment horizontal="center" vertical="center" wrapText="1" readingOrder="2"/>
    </xf>
    <xf numFmtId="0" fontId="4" fillId="6" borderId="74" xfId="29" applyFont="1" applyFill="1" applyBorder="1" applyAlignment="1">
      <alignment horizontal="center" vertical="center" wrapText="1" readingOrder="2"/>
    </xf>
    <xf numFmtId="0" fontId="2" fillId="6" borderId="74" xfId="29" applyFont="1" applyFill="1" applyBorder="1" applyAlignment="1">
      <alignment horizontal="center" vertical="center" wrapText="1" readingOrder="1"/>
    </xf>
    <xf numFmtId="0" fontId="2" fillId="6" borderId="75" xfId="29" applyFont="1" applyFill="1" applyBorder="1" applyAlignment="1">
      <alignment horizontal="center" vertical="center" wrapText="1" readingOrder="1"/>
    </xf>
    <xf numFmtId="0" fontId="4" fillId="5" borderId="73" xfId="29" applyFont="1" applyFill="1" applyBorder="1" applyAlignment="1">
      <alignment horizontal="center" vertical="center" wrapText="1" readingOrder="2"/>
    </xf>
    <xf numFmtId="0" fontId="4" fillId="5" borderId="74" xfId="29" applyFont="1" applyFill="1" applyBorder="1" applyAlignment="1">
      <alignment horizontal="center" vertical="center" wrapText="1" readingOrder="2"/>
    </xf>
    <xf numFmtId="0" fontId="2" fillId="5" borderId="74" xfId="30" applyFont="1" applyFill="1" applyBorder="1" applyAlignment="1">
      <alignment horizontal="center" vertical="center"/>
    </xf>
    <xf numFmtId="0" fontId="2" fillId="5" borderId="75" xfId="30" applyFont="1" applyFill="1" applyBorder="1" applyAlignment="1">
      <alignment horizontal="center" vertical="center"/>
    </xf>
    <xf numFmtId="0" fontId="25" fillId="0" borderId="0" xfId="13" applyFont="1" applyBorder="1" applyAlignment="1">
      <alignment horizontal="center" vertical="center" wrapText="1" readingOrder="1"/>
    </xf>
    <xf numFmtId="0" fontId="24" fillId="0" borderId="0" xfId="13" applyFont="1" applyBorder="1" applyAlignment="1">
      <alignment horizontal="center" vertical="center" wrapText="1" readingOrder="1"/>
    </xf>
    <xf numFmtId="0" fontId="30" fillId="0" borderId="0" xfId="1" applyFont="1" applyBorder="1" applyAlignment="1">
      <alignment horizontal="center" vertical="center" readingOrder="2"/>
    </xf>
    <xf numFmtId="0" fontId="4" fillId="0" borderId="0" xfId="2" applyFont="1" applyBorder="1" applyAlignment="1">
      <alignment horizontal="center" vertical="center"/>
    </xf>
    <xf numFmtId="0" fontId="1" fillId="5" borderId="0" xfId="31" applyFont="1" applyFill="1" applyBorder="1" applyAlignment="1">
      <alignment horizontal="center" vertical="center" wrapText="1"/>
    </xf>
    <xf numFmtId="0" fontId="1" fillId="3" borderId="0" xfId="31" applyFont="1" applyFill="1" applyBorder="1" applyAlignment="1">
      <alignment horizontal="center" vertical="center" wrapText="1"/>
    </xf>
    <xf numFmtId="0" fontId="1" fillId="0" borderId="0" xfId="0" applyFont="1" applyBorder="1" applyAlignment="1">
      <alignment horizontal="center" vertical="center"/>
    </xf>
    <xf numFmtId="1" fontId="16" fillId="6" borderId="58" xfId="4" applyFont="1" applyFill="1" applyBorder="1">
      <alignment horizontal="left" vertical="center" wrapText="1"/>
    </xf>
    <xf numFmtId="1" fontId="16" fillId="6" borderId="48" xfId="4" applyFont="1" applyFill="1" applyBorder="1">
      <alignment horizontal="left" vertical="center" wrapText="1"/>
    </xf>
    <xf numFmtId="0" fontId="4" fillId="5" borderId="13" xfId="29" applyFont="1" applyFill="1" applyBorder="1" applyAlignment="1">
      <alignment horizontal="center" vertical="center" wrapText="1" readingOrder="2"/>
    </xf>
    <xf numFmtId="0" fontId="2" fillId="5" borderId="13" xfId="30" applyFont="1" applyFill="1" applyBorder="1" applyAlignment="1">
      <alignment horizontal="center" vertical="center"/>
    </xf>
    <xf numFmtId="0" fontId="4" fillId="5" borderId="32" xfId="29" applyFont="1" applyFill="1" applyBorder="1" applyAlignment="1">
      <alignment horizontal="center" vertical="center" wrapText="1" readingOrder="2"/>
    </xf>
    <xf numFmtId="0" fontId="2" fillId="5" borderId="32" xfId="30" applyFont="1" applyFill="1" applyBorder="1" applyAlignment="1">
      <alignment horizontal="center" vertical="center"/>
    </xf>
    <xf numFmtId="0" fontId="4" fillId="6" borderId="10" xfId="29" applyFont="1" applyFill="1" applyBorder="1" applyAlignment="1">
      <alignment horizontal="center" vertical="center" wrapText="1" readingOrder="2"/>
    </xf>
    <xf numFmtId="0" fontId="2" fillId="6" borderId="10" xfId="29" applyFont="1" applyFill="1" applyBorder="1" applyAlignment="1">
      <alignment horizontal="center" vertical="center" wrapText="1" readingOrder="1"/>
    </xf>
    <xf numFmtId="0" fontId="4" fillId="5" borderId="10" xfId="29" applyFont="1" applyFill="1" applyBorder="1" applyAlignment="1">
      <alignment horizontal="center" vertical="center" wrapText="1" readingOrder="2"/>
    </xf>
    <xf numFmtId="0" fontId="2" fillId="5" borderId="10" xfId="30" applyFont="1" applyFill="1" applyBorder="1" applyAlignment="1">
      <alignment horizontal="center" vertical="center"/>
    </xf>
    <xf numFmtId="0" fontId="2" fillId="6" borderId="10" xfId="30" applyFont="1" applyFill="1" applyBorder="1" applyAlignment="1">
      <alignment horizontal="center" vertical="center"/>
    </xf>
    <xf numFmtId="49" fontId="16" fillId="6" borderId="18" xfId="15" applyNumberFormat="1" applyFont="1" applyFill="1" applyBorder="1" applyAlignment="1">
      <alignment horizontal="center" vertical="center"/>
    </xf>
    <xf numFmtId="49" fontId="16" fillId="6" borderId="19" xfId="15" applyNumberFormat="1" applyFont="1" applyFill="1" applyBorder="1" applyAlignment="1">
      <alignment horizontal="center" vertical="center"/>
    </xf>
    <xf numFmtId="49" fontId="16" fillId="6" borderId="14" xfId="15" applyNumberFormat="1" applyFont="1" applyFill="1" applyBorder="1" applyAlignment="1">
      <alignment horizontal="center" vertical="center"/>
    </xf>
    <xf numFmtId="0" fontId="2" fillId="0" borderId="9" xfId="0" applyFont="1" applyBorder="1" applyAlignment="1">
      <alignment horizontal="right" vertical="center" wrapText="1" readingOrder="2"/>
    </xf>
    <xf numFmtId="0" fontId="0" fillId="0" borderId="9" xfId="0" applyBorder="1" applyAlignment="1">
      <alignment horizontal="right" vertical="center" wrapText="1" readingOrder="2"/>
    </xf>
    <xf numFmtId="0" fontId="22" fillId="0" borderId="9" xfId="0" applyFont="1" applyBorder="1" applyAlignment="1">
      <alignment horizontal="left" vertical="center" wrapText="1" readingOrder="1"/>
    </xf>
    <xf numFmtId="49" fontId="1" fillId="6" borderId="19" xfId="15" applyNumberFormat="1" applyFont="1" applyFill="1" applyBorder="1" applyAlignment="1">
      <alignment horizontal="center" vertical="center"/>
    </xf>
    <xf numFmtId="49" fontId="4" fillId="0" borderId="0" xfId="0" applyNumberFormat="1" applyFont="1" applyAlignment="1">
      <alignment horizontal="center" vertical="center" wrapText="1"/>
    </xf>
    <xf numFmtId="49" fontId="4" fillId="6" borderId="15" xfId="15" applyNumberFormat="1" applyFont="1" applyFill="1" applyBorder="1" applyAlignment="1">
      <alignment horizontal="center" vertical="center" wrapText="1"/>
    </xf>
    <xf numFmtId="0" fontId="16" fillId="0" borderId="9" xfId="0" applyFont="1" applyBorder="1" applyAlignment="1">
      <alignment horizontal="left" vertical="center" wrapText="1"/>
    </xf>
    <xf numFmtId="0" fontId="47" fillId="0" borderId="0" xfId="0" applyFont="1" applyAlignment="1">
      <alignment horizontal="right"/>
    </xf>
  </cellXfs>
  <cellStyles count="38">
    <cellStyle name="H1" xfId="1"/>
    <cellStyle name="H2" xfId="2"/>
    <cellStyle name="had" xfId="3"/>
    <cellStyle name="had0" xfId="4"/>
    <cellStyle name="Had1" xfId="5"/>
    <cellStyle name="Had2" xfId="6"/>
    <cellStyle name="Had3" xfId="7"/>
    <cellStyle name="Hyperlink" xfId="8" builtinId="8"/>
    <cellStyle name="inxa" xfId="9"/>
    <cellStyle name="inxe" xfId="10"/>
    <cellStyle name="Normal" xfId="0" builtinId="0"/>
    <cellStyle name="Normal 10" xfId="11"/>
    <cellStyle name="Normal 13" xfId="12"/>
    <cellStyle name="Normal 2" xfId="13"/>
    <cellStyle name="Normal 2 2" xfId="14"/>
    <cellStyle name="Normal 2_نشره التجاره الداخليه 21" xfId="36"/>
    <cellStyle name="Normal 3" xfId="15"/>
    <cellStyle name="Normal 3 2" xfId="37"/>
    <cellStyle name="Normal 4" xfId="16"/>
    <cellStyle name="Normal 4 2" xfId="17"/>
    <cellStyle name="Normal 5" xfId="18"/>
    <cellStyle name="Normal 6" xfId="34"/>
    <cellStyle name="Normal 7" xfId="35"/>
    <cellStyle name="Normal 9" xfId="19"/>
    <cellStyle name="Normal_جداول النشرة الفصلية الجديدة بدون كلمة السر" xfId="20"/>
    <cellStyle name="NotA" xfId="21"/>
    <cellStyle name="Note" xfId="22" builtinId="10" customBuiltin="1"/>
    <cellStyle name="Percent" xfId="23" builtinId="5"/>
    <cellStyle name="Percent 2" xfId="24"/>
    <cellStyle name="T1" xfId="25"/>
    <cellStyle name="T2" xfId="26"/>
    <cellStyle name="Total" xfId="27" builtinId="25" customBuiltin="1"/>
    <cellStyle name="Total1" xfId="28"/>
    <cellStyle name="TXT1" xfId="29"/>
    <cellStyle name="TXT2" xfId="30"/>
    <cellStyle name="TXT3" xfId="31"/>
    <cellStyle name="TXT4" xfId="32"/>
    <cellStyle name="TXT5" xfId="3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CC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6241044959271365"/>
          <c:y val="0.13711464899004414"/>
          <c:w val="0.47137353626081668"/>
          <c:h val="0.8036295827985005"/>
        </c:manualLayout>
      </c:layout>
      <c:pieChart>
        <c:varyColors val="1"/>
        <c:ser>
          <c:idx val="0"/>
          <c:order val="0"/>
          <c:dPt>
            <c:idx val="1"/>
            <c:bubble3D val="0"/>
            <c:explosion val="7"/>
            <c:extLst xmlns:c16r2="http://schemas.microsoft.com/office/drawing/2015/06/chart">
              <c:ext xmlns:c16="http://schemas.microsoft.com/office/drawing/2014/chart" uri="{C3380CC4-5D6E-409C-BE32-E72D297353CC}">
                <c16:uniqueId val="{00000000-50C3-4A7B-9927-8C45B9FD1C71}"/>
              </c:ext>
            </c:extLst>
          </c:dPt>
          <c:dLbls>
            <c:dLbl>
              <c:idx val="0"/>
              <c:spPr>
                <a:ln>
                  <a:noFill/>
                </a:ln>
              </c:spPr>
              <c:txPr>
                <a:bodyPr/>
                <a:lstStyle/>
                <a:p>
                  <a:pPr>
                    <a:defRPr sz="1000" b="1" i="0" u="none" strike="noStrike" baseline="0">
                      <a:solidFill>
                        <a:srgbClr val="FFFFFF"/>
                      </a:solidFill>
                      <a:latin typeface="Arial"/>
                      <a:ea typeface="Arial"/>
                      <a:cs typeface="Arial"/>
                    </a:defRPr>
                  </a:pPr>
                  <a:endParaRPr lang="en-US"/>
                </a:p>
              </c:txPr>
              <c:dLblPos val="ctr"/>
              <c:showLegendKey val="0"/>
              <c:showVal val="0"/>
              <c:showCatName val="1"/>
              <c:showSerName val="0"/>
              <c:showPercent val="1"/>
              <c:showBubbleSize val="0"/>
            </c:dLbl>
            <c:dLbl>
              <c:idx val="1"/>
              <c:layout>
                <c:manualLayout>
                  <c:x val="8.3671022857929628E-2"/>
                  <c:y val="-3.3534665660649915E-2"/>
                </c:manualLayout>
              </c:layout>
              <c:spPr>
                <a:ln>
                  <a:noFill/>
                </a:ln>
              </c:spPr>
              <c:txPr>
                <a:bodyPr/>
                <a:lstStyle/>
                <a:p>
                  <a:pPr>
                    <a:defRPr sz="1000" b="1" i="0" u="none" strike="noStrike" baseline="0">
                      <a:solidFill>
                        <a:srgbClr val="000000"/>
                      </a:solidFill>
                      <a:latin typeface="Arial"/>
                      <a:ea typeface="Arial"/>
                      <a:cs typeface="Arial"/>
                    </a:defRPr>
                  </a:pPr>
                  <a:endParaRPr lang="en-US"/>
                </a:p>
              </c:txPr>
              <c:dLblPos val="bestFit"/>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50C3-4A7B-9927-8C45B9FD1C71}"/>
                </c:ext>
              </c:extLst>
            </c:dLbl>
            <c:dLbl>
              <c:idx val="2"/>
              <c:layout>
                <c:manualLayout>
                  <c:x val="7.3004661838308393E-2"/>
                  <c:y val="3.9244971528436097E-2"/>
                </c:manualLayout>
              </c:layout>
              <c:spPr>
                <a:ln>
                  <a:noFill/>
                  <a:round/>
                </a:ln>
                <a:effectLst>
                  <a:outerShdw sx="1000" sy="1000" algn="ctr" rotWithShape="0">
                    <a:srgbClr val="000000"/>
                  </a:outerShdw>
                </a:effectLst>
                <a:scene3d>
                  <a:camera prst="orthographicFront"/>
                  <a:lightRig rig="threePt" dir="t"/>
                </a:scene3d>
                <a:sp3d>
                  <a:bevelT w="6350"/>
                </a:sp3d>
              </c:spPr>
              <c:txPr>
                <a:bodyPr/>
                <a:lstStyle/>
                <a:p>
                  <a:pPr>
                    <a:defRPr sz="1000" b="1" i="0" u="none" strike="noStrike" baseline="0">
                      <a:solidFill>
                        <a:sysClr val="windowText" lastClr="000000"/>
                      </a:solidFill>
                      <a:latin typeface="Arial"/>
                      <a:ea typeface="Arial"/>
                      <a:cs typeface="Arial"/>
                    </a:defRPr>
                  </a:pPr>
                  <a:endParaRPr lang="en-US"/>
                </a:p>
              </c:txPr>
              <c:dLblPos val="bestFit"/>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50C3-4A7B-9927-8C45B9FD1C71}"/>
                </c:ext>
              </c:extLst>
            </c:dLbl>
            <c:dLbl>
              <c:idx val="3"/>
              <c:spPr>
                <a:ln>
                  <a:noFill/>
                </a:ln>
              </c:spPr>
              <c:txPr>
                <a:bodyPr/>
                <a:lstStyle/>
                <a:p>
                  <a:pPr>
                    <a:defRPr sz="1000" b="1" i="0" u="none" strike="noStrike" baseline="0">
                      <a:solidFill>
                        <a:srgbClr val="FFFFFF"/>
                      </a:solidFill>
                      <a:latin typeface="Arial"/>
                      <a:ea typeface="Arial"/>
                      <a:cs typeface="Arial"/>
                    </a:defRPr>
                  </a:pPr>
                  <a:endParaRPr lang="en-US"/>
                </a:p>
              </c:txPr>
              <c:dLblPos val="ctr"/>
              <c:showLegendKey val="0"/>
              <c:showVal val="0"/>
              <c:showCatName val="1"/>
              <c:showSerName val="0"/>
              <c:showPercent val="1"/>
              <c:showBubbleSize val="0"/>
            </c:dLbl>
            <c:spPr>
              <a:ln>
                <a:noFill/>
              </a:ln>
            </c:spPr>
            <c:txPr>
              <a:bodyPr/>
              <a:lstStyle/>
              <a:p>
                <a:pPr>
                  <a:defRPr sz="1200" b="1" i="0" u="none" strike="noStrike" baseline="0">
                    <a:solidFill>
                      <a:srgbClr val="000000"/>
                    </a:solidFill>
                    <a:latin typeface="Arial"/>
                    <a:ea typeface="Arial"/>
                    <a:cs typeface="Arial"/>
                  </a:defRPr>
                </a:pPr>
                <a:endParaRPr lang="en-US"/>
              </a:p>
            </c:txPr>
            <c:dLblPos val="ct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'97'!$C$7:$F$9</c:f>
              <c:strCache>
                <c:ptCount val="4"/>
                <c:pt idx="0">
                  <c:v>السيارات
Cars</c:v>
                </c:pt>
                <c:pt idx="1">
                  <c:v>النقل
Cargo</c:v>
                </c:pt>
                <c:pt idx="2">
                  <c:v>الحريق/السرقة
Fire/Theft</c:v>
                </c:pt>
                <c:pt idx="3">
                  <c:v>اخرى
Other</c:v>
                </c:pt>
              </c:strCache>
            </c:strRef>
          </c:cat>
          <c:val>
            <c:numRef>
              <c:f>'97'!$C$14:$F$14</c:f>
              <c:numCache>
                <c:formatCode>General</c:formatCode>
                <c:ptCount val="4"/>
                <c:pt idx="0">
                  <c:v>681570</c:v>
                </c:pt>
                <c:pt idx="1">
                  <c:v>175271</c:v>
                </c:pt>
                <c:pt idx="2">
                  <c:v>342823</c:v>
                </c:pt>
                <c:pt idx="3">
                  <c:v>2445598</c:v>
                </c:pt>
              </c:numCache>
            </c:numRef>
          </c:val>
          <c:extLst xmlns:c16r2="http://schemas.microsoft.com/office/drawing/2015/06/chart">
            <c:ext xmlns:c16="http://schemas.microsoft.com/office/drawing/2014/chart" uri="{C3380CC4-5D6E-409C-BE32-E72D297353CC}">
              <c16:uniqueId val="{00000004-50C3-4A7B-9927-8C45B9FD1C71}"/>
            </c:ext>
          </c:extLst>
        </c:ser>
        <c:dLbls>
          <c:showLegendKey val="0"/>
          <c:showVal val="0"/>
          <c:showCatName val="0"/>
          <c:showSerName val="0"/>
          <c:showPercent val="0"/>
          <c:showBubbleSize val="0"/>
          <c:showLeaderLines val="1"/>
        </c:dLbls>
        <c:firstSliceAng val="301"/>
      </c:pieChart>
      <c:spPr>
        <a:noFill/>
        <a:ln w="25400">
          <a:noFill/>
        </a:ln>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barChart>
        <c:barDir val="col"/>
        <c:grouping val="clustered"/>
        <c:varyColors val="0"/>
        <c:ser>
          <c:idx val="0"/>
          <c:order val="0"/>
          <c:invertIfNegative val="0"/>
          <c:dLbls>
            <c:spPr>
              <a:noFill/>
              <a:ln>
                <a:noFill/>
              </a:ln>
              <a:effectLst/>
            </c:spPr>
            <c:txPr>
              <a:bodyPr/>
              <a:lstStyle/>
              <a:p>
                <a:pPr>
                  <a:defRPr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'98'!$C$7:$F$9</c:f>
              <c:strCache>
                <c:ptCount val="4"/>
                <c:pt idx="0">
                  <c:v>السيارات
Cars</c:v>
                </c:pt>
                <c:pt idx="1">
                  <c:v>النقل
Cargo</c:v>
                </c:pt>
                <c:pt idx="2">
                  <c:v>الحريق/السرقة
Fire/Theft</c:v>
                </c:pt>
                <c:pt idx="3">
                  <c:v>اخرى
Other</c:v>
                </c:pt>
              </c:strCache>
            </c:strRef>
          </c:cat>
          <c:val>
            <c:numRef>
              <c:f>'98'!$C$14:$F$14</c:f>
              <c:numCache>
                <c:formatCode>General</c:formatCode>
                <c:ptCount val="4"/>
                <c:pt idx="0">
                  <c:v>591552</c:v>
                </c:pt>
                <c:pt idx="1">
                  <c:v>25936</c:v>
                </c:pt>
                <c:pt idx="2">
                  <c:v>8933</c:v>
                </c:pt>
                <c:pt idx="3">
                  <c:v>89476</c:v>
                </c:pt>
              </c:numCache>
            </c:numRef>
          </c:val>
          <c:extLst xmlns:c16r2="http://schemas.microsoft.com/office/drawing/2015/06/chart">
            <c:ext xmlns:c16="http://schemas.microsoft.com/office/drawing/2014/chart" uri="{C3380CC4-5D6E-409C-BE32-E72D297353CC}">
              <c16:uniqueId val="{00000000-C953-4D8B-8683-4EC60550C548}"/>
            </c:ext>
          </c:extLst>
        </c:ser>
        <c:dLbls>
          <c:showLegendKey val="0"/>
          <c:showVal val="0"/>
          <c:showCatName val="0"/>
          <c:showSerName val="0"/>
          <c:showPercent val="0"/>
          <c:showBubbleSize val="0"/>
        </c:dLbls>
        <c:gapWidth val="75"/>
        <c:overlap val="-25"/>
        <c:axId val="145577856"/>
        <c:axId val="145579392"/>
      </c:barChart>
      <c:catAx>
        <c:axId val="145577856"/>
        <c:scaling>
          <c:orientation val="minMax"/>
        </c:scaling>
        <c:delete val="0"/>
        <c:axPos val="b"/>
        <c:numFmt formatCode="General" sourceLinked="0"/>
        <c:majorTickMark val="none"/>
        <c:minorTickMark val="none"/>
        <c:tickLblPos val="nextTo"/>
        <c:txPr>
          <a:bodyPr/>
          <a:lstStyle/>
          <a:p>
            <a:pPr>
              <a:defRPr b="1">
                <a:latin typeface="Arial" panose="020B0604020202020204" pitchFamily="34" charset="0"/>
                <a:cs typeface="Arial" panose="020B0604020202020204" pitchFamily="34" charset="0"/>
              </a:defRPr>
            </a:pPr>
            <a:endParaRPr lang="en-US"/>
          </a:p>
        </c:txPr>
        <c:crossAx val="145579392"/>
        <c:crosses val="autoZero"/>
        <c:auto val="1"/>
        <c:lblAlgn val="ctr"/>
        <c:lblOffset val="100"/>
        <c:noMultiLvlLbl val="0"/>
      </c:catAx>
      <c:valAx>
        <c:axId val="145579392"/>
        <c:scaling>
          <c:orientation val="minMax"/>
        </c:scaling>
        <c:delete val="1"/>
        <c:axPos val="l"/>
        <c:numFmt formatCode="General" sourceLinked="1"/>
        <c:majorTickMark val="none"/>
        <c:minorTickMark val="none"/>
        <c:tickLblPos val="nextTo"/>
        <c:crossAx val="145577856"/>
        <c:crosses val="autoZero"/>
        <c:crossBetween val="between"/>
      </c:valAx>
      <c:spPr>
        <a:noFill/>
        <a:ln w="25400">
          <a:noFill/>
        </a:ln>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180"/>
      <c:rAngAx val="0"/>
      <c:perspective val="30"/>
    </c:view3D>
    <c:floor>
      <c:thickness val="0"/>
    </c:floor>
    <c:sideWall>
      <c:thickness val="0"/>
    </c:sideWall>
    <c:backWall>
      <c:thickness val="0"/>
    </c:backWall>
    <c:plotArea>
      <c:layout>
        <c:manualLayout>
          <c:layoutTarget val="inner"/>
          <c:xMode val="edge"/>
          <c:yMode val="edge"/>
          <c:x val="7.9725132211958205E-2"/>
          <c:y val="4.3271143119108492E-2"/>
          <c:w val="0.89143187226102027"/>
          <c:h val="0.86305120015870684"/>
        </c:manualLayout>
      </c:layout>
      <c:pie3DChart>
        <c:varyColors val="1"/>
        <c:ser>
          <c:idx val="0"/>
          <c:order val="0"/>
          <c:explosion val="2"/>
          <c:dPt>
            <c:idx val="0"/>
            <c:bubble3D val="0"/>
            <c:spPr>
              <a:solidFill>
                <a:srgbClr val="C00000"/>
              </a:solidFill>
            </c:spPr>
            <c:extLst xmlns:c16r2="http://schemas.microsoft.com/office/drawing/2015/06/chart">
              <c:ext xmlns:c16="http://schemas.microsoft.com/office/drawing/2014/chart" uri="{C3380CC4-5D6E-409C-BE32-E72D297353CC}">
                <c16:uniqueId val="{00000001-1E5E-4B59-96C8-CF1D267A27E1}"/>
              </c:ext>
            </c:extLst>
          </c:dPt>
          <c:dPt>
            <c:idx val="1"/>
            <c:bubble3D val="0"/>
            <c:spPr>
              <a:solidFill>
                <a:srgbClr val="0000FF"/>
              </a:solidFill>
            </c:spPr>
            <c:extLst xmlns:c16r2="http://schemas.microsoft.com/office/drawing/2015/06/chart">
              <c:ext xmlns:c16="http://schemas.microsoft.com/office/drawing/2014/chart" uri="{C3380CC4-5D6E-409C-BE32-E72D297353CC}">
                <c16:uniqueId val="{00000003-1E5E-4B59-96C8-CF1D267A27E1}"/>
              </c:ext>
            </c:extLst>
          </c:dPt>
          <c:dPt>
            <c:idx val="2"/>
            <c:bubble3D val="0"/>
            <c:spPr>
              <a:solidFill>
                <a:srgbClr val="00CC00"/>
              </a:solidFill>
            </c:spPr>
            <c:extLst xmlns:c16r2="http://schemas.microsoft.com/office/drawing/2015/06/chart">
              <c:ext xmlns:c16="http://schemas.microsoft.com/office/drawing/2014/chart" uri="{C3380CC4-5D6E-409C-BE32-E72D297353CC}">
                <c16:uniqueId val="{00000005-1E5E-4B59-96C8-CF1D267A27E1}"/>
              </c:ext>
            </c:extLst>
          </c:dPt>
          <c:dLbls>
            <c:dLbl>
              <c:idx val="0"/>
              <c:layout>
                <c:manualLayout>
                  <c:x val="0.13476287267348955"/>
                  <c:y val="-0.20958172425584135"/>
                </c:manualLayout>
              </c:layout>
              <c:numFmt formatCode="0.00%" sourceLinked="0"/>
              <c:spPr>
                <a:noFill/>
                <a:ln>
                  <a:noFill/>
                </a:ln>
                <a:effectLst/>
              </c:spPr>
              <c:txPr>
                <a:bodyPr/>
                <a:lstStyle/>
                <a:p>
                  <a:pPr>
                    <a:defRPr b="1">
                      <a:solidFill>
                        <a:schemeClr val="bg1"/>
                      </a:solidFill>
                      <a:latin typeface="Arial" panose="020B0604020202020204" pitchFamily="34" charset="0"/>
                      <a:cs typeface="Arial" panose="020B0604020202020204" pitchFamily="34" charset="0"/>
                    </a:defRPr>
                  </a:pPr>
                  <a:endParaRPr lang="en-US"/>
                </a:p>
              </c:txPr>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1E5E-4B59-96C8-CF1D267A27E1}"/>
                </c:ext>
              </c:extLst>
            </c:dLbl>
            <c:dLbl>
              <c:idx val="1"/>
              <c:layout>
                <c:manualLayout>
                  <c:x val="-8.1845761996766311E-2"/>
                  <c:y val="0.12756826346027242"/>
                </c:manualLayout>
              </c:layout>
              <c:numFmt formatCode="0.00%" sourceLinked="0"/>
              <c:spPr>
                <a:noFill/>
                <a:ln>
                  <a:noFill/>
                </a:ln>
                <a:effectLst/>
              </c:spPr>
              <c:txPr>
                <a:bodyPr/>
                <a:lstStyle/>
                <a:p>
                  <a:pPr>
                    <a:defRPr b="1">
                      <a:solidFill>
                        <a:schemeClr val="bg1"/>
                      </a:solidFill>
                      <a:latin typeface="Arial" panose="020B0604020202020204" pitchFamily="34" charset="0"/>
                      <a:cs typeface="Arial" panose="020B0604020202020204" pitchFamily="34" charset="0"/>
                    </a:defRPr>
                  </a:pPr>
                  <a:endParaRPr lang="en-US"/>
                </a:p>
              </c:txPr>
              <c:showLegendKey val="0"/>
              <c:showVal val="0"/>
              <c:showCatName val="1"/>
              <c:showSerName val="0"/>
              <c:showPercent val="1"/>
              <c:showBubbleSize val="0"/>
            </c:dLbl>
            <c:dLbl>
              <c:idx val="2"/>
              <c:layout>
                <c:manualLayout>
                  <c:x val="-9.4586530284396106E-2"/>
                  <c:y val="-0.24140556956006945"/>
                </c:manualLayout>
              </c:layout>
              <c:numFmt formatCode="0.00%" sourceLinked="0"/>
              <c:spPr/>
              <c:txPr>
                <a:bodyPr/>
                <a:lstStyle/>
                <a:p>
                  <a:pPr>
                    <a:defRPr b="1">
                      <a:solidFill>
                        <a:schemeClr val="bg1"/>
                      </a:solidFill>
                      <a:latin typeface="Arial" panose="020B0604020202020204" pitchFamily="34" charset="0"/>
                      <a:cs typeface="Arial" panose="020B0604020202020204" pitchFamily="34" charset="0"/>
                    </a:defRPr>
                  </a:pPr>
                  <a:endParaRPr lang="en-US"/>
                </a:p>
              </c:txPr>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1E5E-4B59-96C8-CF1D267A27E1}"/>
                </c:ext>
              </c:extLst>
            </c:dLbl>
            <c:numFmt formatCode="0.00%" sourceLinked="0"/>
            <c:spPr>
              <a:noFill/>
              <a:ln>
                <a:noFill/>
              </a:ln>
              <a:effectLst/>
            </c:spPr>
            <c:txPr>
              <a:bodyPr/>
              <a:lstStyle/>
              <a:p>
                <a:pPr>
                  <a:defRPr b="1">
                    <a:latin typeface="Arial" panose="020B0604020202020204" pitchFamily="34" charset="0"/>
                    <a:cs typeface="Arial" panose="020B0604020202020204" pitchFamily="34" charset="0"/>
                  </a:defRPr>
                </a:pPr>
                <a:endParaRPr lang="en-US"/>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GR_36!$J$2:$L$2</c:f>
              <c:strCache>
                <c:ptCount val="3"/>
                <c:pt idx="0">
                  <c:v>قطرية
Qatari</c:v>
                </c:pt>
                <c:pt idx="1">
                  <c:v>عربية
Arabic</c:v>
                </c:pt>
                <c:pt idx="2">
                  <c:v>أخرى
Other</c:v>
                </c:pt>
              </c:strCache>
            </c:strRef>
          </c:cat>
          <c:val>
            <c:numRef>
              <c:f>GR_36!$J$3:$L$3</c:f>
              <c:numCache>
                <c:formatCode>0_ </c:formatCode>
                <c:ptCount val="3"/>
                <c:pt idx="0">
                  <c:v>121862</c:v>
                </c:pt>
                <c:pt idx="1">
                  <c:v>214783</c:v>
                </c:pt>
                <c:pt idx="2">
                  <c:v>78439</c:v>
                </c:pt>
              </c:numCache>
            </c:numRef>
          </c:val>
          <c:extLst xmlns:c16r2="http://schemas.microsoft.com/office/drawing/2015/06/chart">
            <c:ext xmlns:c16="http://schemas.microsoft.com/office/drawing/2014/chart" uri="{C3380CC4-5D6E-409C-BE32-E72D297353CC}">
              <c16:uniqueId val="{00000006-1E5E-4B59-96C8-CF1D267A27E1}"/>
            </c:ext>
          </c:extLst>
        </c:ser>
        <c:dLbls>
          <c:showLegendKey val="0"/>
          <c:showVal val="0"/>
          <c:showCatName val="0"/>
          <c:showSerName val="0"/>
          <c:showPercent val="0"/>
          <c:showBubbleSize val="0"/>
          <c:showLeaderLines val="1"/>
        </c:dLbls>
      </c:pie3DChart>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5.png"/></Relationships>
</file>

<file path=xl/drawings/_rels/drawing1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5.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wmf"/></Relationships>
</file>

<file path=xl/drawings/_rels/drawing13.xml.rels><?xml version="1.0" encoding="UTF-8" standalone="yes"?>
<Relationships xmlns="http://schemas.openxmlformats.org/package/2006/relationships"><Relationship Id="rId1" Type="http://schemas.openxmlformats.org/officeDocument/2006/relationships/image" Target="../media/image4.png"/></Relationships>
</file>

<file path=xl/drawings/_rels/drawing14.xml.rels><?xml version="1.0" encoding="UTF-8" standalone="yes"?>
<Relationships xmlns="http://schemas.openxmlformats.org/package/2006/relationships"><Relationship Id="rId1" Type="http://schemas.openxmlformats.org/officeDocument/2006/relationships/image" Target="../media/image4.png"/></Relationships>
</file>

<file path=xl/drawings/_rels/drawing1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1.xml"/></Relationships>
</file>

<file path=xl/drawings/_rels/drawing16.xml.rels><?xml version="1.0" encoding="UTF-8" standalone="yes"?>
<Relationships xmlns="http://schemas.openxmlformats.org/package/2006/relationships"><Relationship Id="rId1" Type="http://schemas.openxmlformats.org/officeDocument/2006/relationships/image" Target="../media/image4.png"/></Relationships>
</file>

<file path=xl/drawings/_rels/drawing1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2.xml"/></Relationships>
</file>

<file path=xl/drawings/_rels/drawing18.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5.png"/></Relationships>
</file>

<file path=xl/drawings/_rels/drawing19.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91440</xdr:rowOff>
    </xdr:from>
    <xdr:to>
      <xdr:col>0</xdr:col>
      <xdr:colOff>5149215</xdr:colOff>
      <xdr:row>4</xdr:row>
      <xdr:rowOff>106679</xdr:rowOff>
    </xdr:to>
    <xdr:pic>
      <xdr:nvPicPr>
        <xdr:cNvPr id="1167552" name="Picture 5" descr="ORNA430.WMF">
          <a:extLst>
            <a:ext uri="{FF2B5EF4-FFF2-40B4-BE49-F238E27FC236}">
              <a16:creationId xmlns:a16="http://schemas.microsoft.com/office/drawing/2014/main" xmlns="" id="{00000000-0008-0000-0000-0000C0D011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5400000">
          <a:off x="10237893863" y="-1046798"/>
          <a:ext cx="2872739" cy="5149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7</xdr:col>
      <xdr:colOff>0</xdr:colOff>
      <xdr:row>0</xdr:row>
      <xdr:rowOff>9525</xdr:rowOff>
    </xdr:from>
    <xdr:to>
      <xdr:col>7</xdr:col>
      <xdr:colOff>0</xdr:colOff>
      <xdr:row>0</xdr:row>
      <xdr:rowOff>619125</xdr:rowOff>
    </xdr:to>
    <xdr:pic>
      <xdr:nvPicPr>
        <xdr:cNvPr id="2" name="Picture 8" descr="logo">
          <a:extLst>
            <a:ext uri="{FF2B5EF4-FFF2-40B4-BE49-F238E27FC236}">
              <a16:creationId xmlns:a16="http://schemas.microsoft.com/office/drawing/2014/main" xmlns="" id="{00000000-0008-0000-0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64140"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3" name="Picture 8" descr="logo">
          <a:extLst>
            <a:ext uri="{FF2B5EF4-FFF2-40B4-BE49-F238E27FC236}">
              <a16:creationId xmlns:a16="http://schemas.microsoft.com/office/drawing/2014/main" xmlns="" id="{00000000-0008-0000-09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6414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2400300</xdr:colOff>
      <xdr:row>0</xdr:row>
      <xdr:rowOff>0</xdr:rowOff>
    </xdr:from>
    <xdr:to>
      <xdr:col>6</xdr:col>
      <xdr:colOff>3044100</xdr:colOff>
      <xdr:row>1</xdr:row>
      <xdr:rowOff>27000</xdr:rowOff>
    </xdr:to>
    <xdr:pic>
      <xdr:nvPicPr>
        <xdr:cNvPr id="5" name="Picture 4">
          <a:extLst>
            <a:ext uri="{FF2B5EF4-FFF2-40B4-BE49-F238E27FC236}">
              <a16:creationId xmlns:a16="http://schemas.microsoft.com/office/drawing/2014/main" xmlns="" id="{00000000-0008-0000-09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3430720" y="0"/>
          <a:ext cx="720000" cy="7128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7</xdr:col>
      <xdr:colOff>0</xdr:colOff>
      <xdr:row>0</xdr:row>
      <xdr:rowOff>9525</xdr:rowOff>
    </xdr:from>
    <xdr:to>
      <xdr:col>7</xdr:col>
      <xdr:colOff>0</xdr:colOff>
      <xdr:row>0</xdr:row>
      <xdr:rowOff>619125</xdr:rowOff>
    </xdr:to>
    <xdr:pic>
      <xdr:nvPicPr>
        <xdr:cNvPr id="2" name="Picture 8" descr="logo">
          <a:extLst>
            <a:ext uri="{FF2B5EF4-FFF2-40B4-BE49-F238E27FC236}">
              <a16:creationId xmlns:a16="http://schemas.microsoft.com/office/drawing/2014/main" xmlns=""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63840"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3" name="Picture 8" descr="logo">
          <a:extLst>
            <a:ext uri="{FF2B5EF4-FFF2-40B4-BE49-F238E27FC236}">
              <a16:creationId xmlns:a16="http://schemas.microsoft.com/office/drawing/2014/main" xmlns=""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6384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4" name="Picture 8" descr="logo">
          <a:extLst>
            <a:ext uri="{FF2B5EF4-FFF2-40B4-BE49-F238E27FC236}">
              <a16:creationId xmlns:a16="http://schemas.microsoft.com/office/drawing/2014/main" xmlns="" id="{00000000-0008-0000-0A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6384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1005840</xdr:colOff>
      <xdr:row>0</xdr:row>
      <xdr:rowOff>0</xdr:rowOff>
    </xdr:from>
    <xdr:to>
      <xdr:col>6</xdr:col>
      <xdr:colOff>1725840</xdr:colOff>
      <xdr:row>1</xdr:row>
      <xdr:rowOff>27000</xdr:rowOff>
    </xdr:to>
    <xdr:pic>
      <xdr:nvPicPr>
        <xdr:cNvPr id="6" name="Picture 5">
          <a:extLst>
            <a:ext uri="{FF2B5EF4-FFF2-40B4-BE49-F238E27FC236}">
              <a16:creationId xmlns:a16="http://schemas.microsoft.com/office/drawing/2014/main" xmlns="" id="{00000000-0008-0000-0A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3453580" y="0"/>
          <a:ext cx="720000" cy="7128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158115</xdr:colOff>
      <xdr:row>0</xdr:row>
      <xdr:rowOff>76200</xdr:rowOff>
    </xdr:from>
    <xdr:to>
      <xdr:col>0</xdr:col>
      <xdr:colOff>4865324</xdr:colOff>
      <xdr:row>4</xdr:row>
      <xdr:rowOff>28574</xdr:rowOff>
    </xdr:to>
    <xdr:sp macro="" textlink="">
      <xdr:nvSpPr>
        <xdr:cNvPr id="2" name="Text Box 2">
          <a:extLst>
            <a:ext uri="{FF2B5EF4-FFF2-40B4-BE49-F238E27FC236}">
              <a16:creationId xmlns:a16="http://schemas.microsoft.com/office/drawing/2014/main" xmlns="" id="{00000000-0008-0000-0B00-000002000000}"/>
            </a:ext>
          </a:extLst>
        </xdr:cNvPr>
        <xdr:cNvSpPr txBox="1">
          <a:spLocks noChangeArrowheads="1"/>
        </xdr:cNvSpPr>
      </xdr:nvSpPr>
      <xdr:spPr bwMode="auto">
        <a:xfrm>
          <a:off x="10237039516" y="76200"/>
          <a:ext cx="4707209" cy="271843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00000"/>
            </a:lnSpc>
            <a:spcBef>
              <a:spcPts val="0"/>
            </a:spcBef>
            <a:spcAft>
              <a:spcPts val="0"/>
            </a:spcAft>
          </a:pPr>
          <a:endParaRPr lang="en-US" sz="2800" b="1">
            <a:solidFill>
              <a:srgbClr val="0000FF"/>
            </a:solidFill>
            <a:effectLst/>
            <a:latin typeface="+mn-lt"/>
            <a:ea typeface="Calibri"/>
            <a:cs typeface="+mn-cs"/>
          </a:endParaRPr>
        </a:p>
        <a:p>
          <a:pPr algn="ctr">
            <a:lnSpc>
              <a:spcPct val="100000"/>
            </a:lnSpc>
            <a:spcBef>
              <a:spcPts val="0"/>
            </a:spcBef>
            <a:spcAft>
              <a:spcPts val="0"/>
            </a:spcAft>
          </a:pPr>
          <a:endParaRPr lang="en-US" sz="2800" b="1">
            <a:solidFill>
              <a:srgbClr val="0000FF"/>
            </a:solidFill>
            <a:effectLst/>
            <a:latin typeface="+mn-lt"/>
            <a:ea typeface="Calibri"/>
            <a:cs typeface="+mn-cs"/>
          </a:endParaRPr>
        </a:p>
        <a:p>
          <a:pPr algn="ctr">
            <a:lnSpc>
              <a:spcPct val="100000"/>
            </a:lnSpc>
            <a:spcBef>
              <a:spcPts val="0"/>
            </a:spcBef>
            <a:spcAft>
              <a:spcPts val="0"/>
            </a:spcAft>
          </a:pPr>
          <a:r>
            <a:rPr lang="ar-QA" sz="2800" b="1">
              <a:solidFill>
                <a:sysClr val="windowText" lastClr="000000"/>
              </a:solidFill>
              <a:effectLst/>
              <a:latin typeface="+mn-lt"/>
              <a:ea typeface="+mn-ea"/>
              <a:cs typeface="Sultan bold" pitchFamily="2" charset="-78"/>
            </a:rPr>
            <a:t>ب - إحصاءات التأمين</a:t>
          </a:r>
          <a:endParaRPr lang="ar-QA" sz="1800" b="1">
            <a:solidFill>
              <a:sysClr val="windowText" lastClr="000000"/>
            </a:solidFill>
            <a:effectLst/>
            <a:latin typeface="Arial Rounded MT Bold" pitchFamily="34" charset="0"/>
            <a:ea typeface="+mn-ea"/>
            <a:cs typeface="Sultan bold" pitchFamily="2" charset="-78"/>
          </a:endParaRPr>
        </a:p>
        <a:p>
          <a:pPr algn="ctr">
            <a:lnSpc>
              <a:spcPct val="100000"/>
            </a:lnSpc>
            <a:spcBef>
              <a:spcPts val="0"/>
            </a:spcBef>
            <a:spcAft>
              <a:spcPts val="0"/>
            </a:spcAft>
          </a:pPr>
          <a:endParaRPr lang="en-US" sz="1800" b="1">
            <a:solidFill>
              <a:sysClr val="windowText" lastClr="000000"/>
            </a:solidFill>
            <a:effectLst/>
            <a:latin typeface="Arial Rounded MT Bold" pitchFamily="34" charset="0"/>
            <a:ea typeface="+mn-ea"/>
            <a:cs typeface="+mn-cs"/>
          </a:endParaRPr>
        </a:p>
        <a:p>
          <a:pPr marL="0" marR="0" indent="0" algn="ctr" defTabSz="914400" rtl="0" eaLnBrk="1" fontAlgn="auto" latinLnBrk="0" hangingPunct="1">
            <a:lnSpc>
              <a:spcPct val="100000"/>
            </a:lnSpc>
            <a:spcBef>
              <a:spcPts val="0"/>
            </a:spcBef>
            <a:spcAft>
              <a:spcPts val="0"/>
            </a:spcAft>
            <a:buClrTx/>
            <a:buSzTx/>
            <a:buFontTx/>
            <a:buNone/>
            <a:tabLst/>
            <a:defRPr/>
          </a:pPr>
          <a:r>
            <a:rPr lang="en-US" sz="1800" b="1">
              <a:solidFill>
                <a:sysClr val="windowText" lastClr="000000"/>
              </a:solidFill>
              <a:effectLst/>
              <a:latin typeface="Arial Black" panose="020B0A04020102020204" pitchFamily="34" charset="0"/>
              <a:ea typeface="+mn-ea"/>
              <a:cs typeface="+mn-cs"/>
            </a:rPr>
            <a:t>B - INSURANCE STATISTICS</a:t>
          </a:r>
        </a:p>
      </xdr:txBody>
    </xdr:sp>
    <xdr:clientData/>
  </xdr:twoCellAnchor>
  <xdr:twoCellAnchor editAs="oneCell">
    <xdr:from>
      <xdr:col>0</xdr:col>
      <xdr:colOff>0</xdr:colOff>
      <xdr:row>0</xdr:row>
      <xdr:rowOff>0</xdr:rowOff>
    </xdr:from>
    <xdr:to>
      <xdr:col>0</xdr:col>
      <xdr:colOff>5122545</xdr:colOff>
      <xdr:row>4</xdr:row>
      <xdr:rowOff>85725</xdr:rowOff>
    </xdr:to>
    <xdr:pic>
      <xdr:nvPicPr>
        <xdr:cNvPr id="3" name="Picture 5" descr="ORNA430.WMF">
          <a:extLst>
            <a:ext uri="{FF2B5EF4-FFF2-40B4-BE49-F238E27FC236}">
              <a16:creationId xmlns:a16="http://schemas.microsoft.com/office/drawing/2014/main" xmlns="" id="{00000000-0008-0000-0B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5400000">
          <a:off x="10237917675" y="-1135380"/>
          <a:ext cx="2851785" cy="51225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7</xdr:col>
      <xdr:colOff>660400</xdr:colOff>
      <xdr:row>0</xdr:row>
      <xdr:rowOff>0</xdr:rowOff>
    </xdr:from>
    <xdr:to>
      <xdr:col>8</xdr:col>
      <xdr:colOff>305133</xdr:colOff>
      <xdr:row>0</xdr:row>
      <xdr:rowOff>712800</xdr:rowOff>
    </xdr:to>
    <xdr:pic>
      <xdr:nvPicPr>
        <xdr:cNvPr id="3" name="Picture 2">
          <a:extLst>
            <a:ext uri="{FF2B5EF4-FFF2-40B4-BE49-F238E27FC236}">
              <a16:creationId xmlns:a16="http://schemas.microsoft.com/office/drawing/2014/main" xmlns="" id="{00000000-0008-0000-0C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59499933" y="0"/>
          <a:ext cx="720000" cy="7128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7</xdr:col>
      <xdr:colOff>678180</xdr:colOff>
      <xdr:row>0</xdr:row>
      <xdr:rowOff>0</xdr:rowOff>
    </xdr:from>
    <xdr:to>
      <xdr:col>9</xdr:col>
      <xdr:colOff>3720</xdr:colOff>
      <xdr:row>0</xdr:row>
      <xdr:rowOff>712800</xdr:rowOff>
    </xdr:to>
    <xdr:pic>
      <xdr:nvPicPr>
        <xdr:cNvPr id="3" name="Picture 2">
          <a:extLst>
            <a:ext uri="{FF2B5EF4-FFF2-40B4-BE49-F238E27FC236}">
              <a16:creationId xmlns:a16="http://schemas.microsoft.com/office/drawing/2014/main" xmlns="" id="{00000000-0008-0000-0D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31751280" y="0"/>
          <a:ext cx="720000" cy="7128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57150</xdr:colOff>
      <xdr:row>5</xdr:row>
      <xdr:rowOff>95250</xdr:rowOff>
    </xdr:from>
    <xdr:to>
      <xdr:col>8</xdr:col>
      <xdr:colOff>180975</xdr:colOff>
      <xdr:row>24</xdr:row>
      <xdr:rowOff>47625</xdr:rowOff>
    </xdr:to>
    <xdr:graphicFrame macro="">
      <xdr:nvGraphicFramePr>
        <xdr:cNvPr id="1255533" name="Chart 3">
          <a:extLst>
            <a:ext uri="{FF2B5EF4-FFF2-40B4-BE49-F238E27FC236}">
              <a16:creationId xmlns:a16="http://schemas.microsoft.com/office/drawing/2014/main" xmlns="" id="{00000000-0008-0000-0E00-00006D281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655320</xdr:colOff>
      <xdr:row>0</xdr:row>
      <xdr:rowOff>0</xdr:rowOff>
    </xdr:from>
    <xdr:to>
      <xdr:col>8</xdr:col>
      <xdr:colOff>300900</xdr:colOff>
      <xdr:row>3</xdr:row>
      <xdr:rowOff>4140</xdr:rowOff>
    </xdr:to>
    <xdr:pic>
      <xdr:nvPicPr>
        <xdr:cNvPr id="4" name="Picture 3">
          <a:extLst>
            <a:ext uri="{FF2B5EF4-FFF2-40B4-BE49-F238E27FC236}">
              <a16:creationId xmlns:a16="http://schemas.microsoft.com/office/drawing/2014/main" xmlns="" id="{00000000-0008-0000-0E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231774140" y="0"/>
          <a:ext cx="720000" cy="7128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7</xdr:col>
      <xdr:colOff>891540</xdr:colOff>
      <xdr:row>0</xdr:row>
      <xdr:rowOff>0</xdr:rowOff>
    </xdr:from>
    <xdr:to>
      <xdr:col>8</xdr:col>
      <xdr:colOff>521880</xdr:colOff>
      <xdr:row>0</xdr:row>
      <xdr:rowOff>712800</xdr:rowOff>
    </xdr:to>
    <xdr:pic>
      <xdr:nvPicPr>
        <xdr:cNvPr id="3" name="Picture 2">
          <a:extLst>
            <a:ext uri="{FF2B5EF4-FFF2-40B4-BE49-F238E27FC236}">
              <a16:creationId xmlns:a16="http://schemas.microsoft.com/office/drawing/2014/main" xmlns="" id="{00000000-0008-0000-0F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31781760" y="0"/>
          <a:ext cx="720000" cy="7128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99059</xdr:colOff>
      <xdr:row>5</xdr:row>
      <xdr:rowOff>133350</xdr:rowOff>
    </xdr:from>
    <xdr:to>
      <xdr:col>8</xdr:col>
      <xdr:colOff>489584</xdr:colOff>
      <xdr:row>26</xdr:row>
      <xdr:rowOff>104774</xdr:rowOff>
    </xdr:to>
    <xdr:graphicFrame macro="">
      <xdr:nvGraphicFramePr>
        <xdr:cNvPr id="3" name="Chart 3">
          <a:extLst>
            <a:ext uri="{FF2B5EF4-FFF2-40B4-BE49-F238E27FC236}">
              <a16:creationId xmlns:a16="http://schemas.microsoft.com/office/drawing/2014/main" xmlns="" id="{00000000-0008-0000-1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7</xdr:col>
      <xdr:colOff>569649</xdr:colOff>
      <xdr:row>3</xdr:row>
      <xdr:rowOff>60960</xdr:rowOff>
    </xdr:from>
    <xdr:ext cx="184731" cy="264560"/>
    <xdr:sp macro="" textlink="">
      <xdr:nvSpPr>
        <xdr:cNvPr id="2" name="TextBox 1">
          <a:extLst>
            <a:ext uri="{FF2B5EF4-FFF2-40B4-BE49-F238E27FC236}">
              <a16:creationId xmlns:a16="http://schemas.microsoft.com/office/drawing/2014/main" xmlns="" id="{00000000-0008-0000-1000-000002000000}"/>
            </a:ext>
          </a:extLst>
        </xdr:cNvPr>
        <xdr:cNvSpPr txBox="1"/>
      </xdr:nvSpPr>
      <xdr:spPr>
        <a:xfrm>
          <a:off x="998311440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r" rtl="1"/>
          <a:endParaRPr lang="en-US" sz="1100"/>
        </a:p>
      </xdr:txBody>
    </xdr:sp>
    <xdr:clientData/>
  </xdr:oneCellAnchor>
  <xdr:twoCellAnchor editAs="oneCell">
    <xdr:from>
      <xdr:col>7</xdr:col>
      <xdr:colOff>914400</xdr:colOff>
      <xdr:row>0</xdr:row>
      <xdr:rowOff>0</xdr:rowOff>
    </xdr:from>
    <xdr:to>
      <xdr:col>8</xdr:col>
      <xdr:colOff>559980</xdr:colOff>
      <xdr:row>2</xdr:row>
      <xdr:rowOff>49860</xdr:rowOff>
    </xdr:to>
    <xdr:pic>
      <xdr:nvPicPr>
        <xdr:cNvPr id="5" name="Picture 4">
          <a:extLst>
            <a:ext uri="{FF2B5EF4-FFF2-40B4-BE49-F238E27FC236}">
              <a16:creationId xmlns:a16="http://schemas.microsoft.com/office/drawing/2014/main" xmlns="" id="{00000000-0008-0000-1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2234380" y="0"/>
          <a:ext cx="720000" cy="7128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oneCellAnchor>
    <xdr:from>
      <xdr:col>6</xdr:col>
      <xdr:colOff>0</xdr:colOff>
      <xdr:row>0</xdr:row>
      <xdr:rowOff>9525</xdr:rowOff>
    </xdr:from>
    <xdr:ext cx="0" cy="609600"/>
    <xdr:pic>
      <xdr:nvPicPr>
        <xdr:cNvPr id="2" name="Picture 8" descr="logo">
          <a:extLst>
            <a:ext uri="{FF2B5EF4-FFF2-40B4-BE49-F238E27FC236}">
              <a16:creationId xmlns:a16="http://schemas.microsoft.com/office/drawing/2014/main" xmlns="" id="{00000000-0008-0000-1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57600"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0</xdr:row>
      <xdr:rowOff>0</xdr:rowOff>
    </xdr:from>
    <xdr:ext cx="0" cy="609600"/>
    <xdr:pic>
      <xdr:nvPicPr>
        <xdr:cNvPr id="3" name="Picture 8" descr="logo">
          <a:extLst>
            <a:ext uri="{FF2B5EF4-FFF2-40B4-BE49-F238E27FC236}">
              <a16:creationId xmlns:a16="http://schemas.microsoft.com/office/drawing/2014/main" xmlns="" id="{00000000-0008-0000-1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576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5</xdr:col>
      <xdr:colOff>2385060</xdr:colOff>
      <xdr:row>0</xdr:row>
      <xdr:rowOff>0</xdr:rowOff>
    </xdr:from>
    <xdr:to>
      <xdr:col>5</xdr:col>
      <xdr:colOff>3047910</xdr:colOff>
      <xdr:row>1</xdr:row>
      <xdr:rowOff>27000</xdr:rowOff>
    </xdr:to>
    <xdr:pic>
      <xdr:nvPicPr>
        <xdr:cNvPr id="5" name="Picture 4">
          <a:extLst>
            <a:ext uri="{FF2B5EF4-FFF2-40B4-BE49-F238E27FC236}">
              <a16:creationId xmlns:a16="http://schemas.microsoft.com/office/drawing/2014/main" xmlns="" id="{00000000-0008-0000-1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4055560" y="0"/>
          <a:ext cx="720000" cy="7128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oneCellAnchor>
    <xdr:from>
      <xdr:col>7</xdr:col>
      <xdr:colOff>0</xdr:colOff>
      <xdr:row>0</xdr:row>
      <xdr:rowOff>9525</xdr:rowOff>
    </xdr:from>
    <xdr:ext cx="0" cy="609600"/>
    <xdr:pic>
      <xdr:nvPicPr>
        <xdr:cNvPr id="2" name="Picture 8" descr="logo">
          <a:extLst>
            <a:ext uri="{FF2B5EF4-FFF2-40B4-BE49-F238E27FC236}">
              <a16:creationId xmlns:a16="http://schemas.microsoft.com/office/drawing/2014/main" xmlns="" id="{00000000-0008-0000-1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67200"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0</xdr:row>
      <xdr:rowOff>0</xdr:rowOff>
    </xdr:from>
    <xdr:ext cx="0" cy="609600"/>
    <xdr:pic>
      <xdr:nvPicPr>
        <xdr:cNvPr id="3" name="Picture 8" descr="logo">
          <a:extLst>
            <a:ext uri="{FF2B5EF4-FFF2-40B4-BE49-F238E27FC236}">
              <a16:creationId xmlns:a16="http://schemas.microsoft.com/office/drawing/2014/main" xmlns="" id="{00000000-0008-0000-1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672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0</xdr:row>
      <xdr:rowOff>0</xdr:rowOff>
    </xdr:from>
    <xdr:ext cx="0" cy="609600"/>
    <xdr:pic>
      <xdr:nvPicPr>
        <xdr:cNvPr id="4" name="Picture 8" descr="logo">
          <a:extLst>
            <a:ext uri="{FF2B5EF4-FFF2-40B4-BE49-F238E27FC236}">
              <a16:creationId xmlns:a16="http://schemas.microsoft.com/office/drawing/2014/main" xmlns="" id="{00000000-0008-0000-1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672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6</xdr:col>
      <xdr:colOff>1040220</xdr:colOff>
      <xdr:row>0</xdr:row>
      <xdr:rowOff>0</xdr:rowOff>
    </xdr:from>
    <xdr:to>
      <xdr:col>7</xdr:col>
      <xdr:colOff>0</xdr:colOff>
      <xdr:row>1</xdr:row>
      <xdr:rowOff>27000</xdr:rowOff>
    </xdr:to>
    <xdr:pic>
      <xdr:nvPicPr>
        <xdr:cNvPr id="5" name="Picture 4">
          <a:extLst>
            <a:ext uri="{FF2B5EF4-FFF2-40B4-BE49-F238E27FC236}">
              <a16:creationId xmlns:a16="http://schemas.microsoft.com/office/drawing/2014/main" xmlns="" id="{00000000-0008-0000-12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3419200" y="0"/>
          <a:ext cx="720000" cy="712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1276350</xdr:colOff>
      <xdr:row>0</xdr:row>
      <xdr:rowOff>9525</xdr:rowOff>
    </xdr:from>
    <xdr:to>
      <xdr:col>11</xdr:col>
      <xdr:colOff>9525</xdr:colOff>
      <xdr:row>0</xdr:row>
      <xdr:rowOff>180975</xdr:rowOff>
    </xdr:to>
    <xdr:pic>
      <xdr:nvPicPr>
        <xdr:cNvPr id="1234047" name="Picture 8" descr="logo">
          <a:extLst>
            <a:ext uri="{FF2B5EF4-FFF2-40B4-BE49-F238E27FC236}">
              <a16:creationId xmlns:a16="http://schemas.microsoft.com/office/drawing/2014/main" xmlns="" id="{00000000-0008-0000-0100-00007FD412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342475" y="952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2518500</xdr:colOff>
      <xdr:row>0</xdr:row>
      <xdr:rowOff>53340</xdr:rowOff>
    </xdr:from>
    <xdr:to>
      <xdr:col>2</xdr:col>
      <xdr:colOff>281940</xdr:colOff>
      <xdr:row>0</xdr:row>
      <xdr:rowOff>773340</xdr:rowOff>
    </xdr:to>
    <xdr:pic>
      <xdr:nvPicPr>
        <xdr:cNvPr id="2" name="Picture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242697320" y="53340"/>
          <a:ext cx="720000" cy="7200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36635</xdr:colOff>
      <xdr:row>4</xdr:row>
      <xdr:rowOff>285751</xdr:rowOff>
    </xdr:from>
    <xdr:to>
      <xdr:col>7</xdr:col>
      <xdr:colOff>1003788</xdr:colOff>
      <xdr:row>32</xdr:row>
      <xdr:rowOff>117231</xdr:rowOff>
    </xdr:to>
    <xdr:graphicFrame macro="">
      <xdr:nvGraphicFramePr>
        <xdr:cNvPr id="4" name="Chart 3">
          <a:extLst>
            <a:ext uri="{FF2B5EF4-FFF2-40B4-BE49-F238E27FC236}">
              <a16:creationId xmlns:a16="http://schemas.microsoft.com/office/drawing/2014/main" xmlns="" id="{00000000-0008-0000-1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322384</xdr:colOff>
      <xdr:row>0</xdr:row>
      <xdr:rowOff>0</xdr:rowOff>
    </xdr:from>
    <xdr:to>
      <xdr:col>7</xdr:col>
      <xdr:colOff>1042384</xdr:colOff>
      <xdr:row>2</xdr:row>
      <xdr:rowOff>21138</xdr:rowOff>
    </xdr:to>
    <xdr:pic>
      <xdr:nvPicPr>
        <xdr:cNvPr id="6" name="Picture 5">
          <a:extLst>
            <a:ext uri="{FF2B5EF4-FFF2-40B4-BE49-F238E27FC236}">
              <a16:creationId xmlns:a16="http://schemas.microsoft.com/office/drawing/2014/main" xmlns="" id="{00000000-0008-0000-13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8842093" y="0"/>
          <a:ext cx="720000" cy="712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158115</xdr:colOff>
      <xdr:row>0</xdr:row>
      <xdr:rowOff>76200</xdr:rowOff>
    </xdr:from>
    <xdr:to>
      <xdr:col>0</xdr:col>
      <xdr:colOff>4865324</xdr:colOff>
      <xdr:row>4</xdr:row>
      <xdr:rowOff>28574</xdr:rowOff>
    </xdr:to>
    <xdr:sp macro="" textlink="">
      <xdr:nvSpPr>
        <xdr:cNvPr id="2" name="Text Box 2">
          <a:extLst>
            <a:ext uri="{FF2B5EF4-FFF2-40B4-BE49-F238E27FC236}">
              <a16:creationId xmlns:a16="http://schemas.microsoft.com/office/drawing/2014/main" xmlns="" id="{00000000-0008-0000-0200-000002000000}"/>
            </a:ext>
          </a:extLst>
        </xdr:cNvPr>
        <xdr:cNvSpPr txBox="1">
          <a:spLocks noChangeArrowheads="1"/>
        </xdr:cNvSpPr>
      </xdr:nvSpPr>
      <xdr:spPr bwMode="auto">
        <a:xfrm>
          <a:off x="10237039516" y="76200"/>
          <a:ext cx="4707209" cy="271843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00000"/>
            </a:lnSpc>
            <a:spcBef>
              <a:spcPts val="0"/>
            </a:spcBef>
            <a:spcAft>
              <a:spcPts val="0"/>
            </a:spcAft>
          </a:pPr>
          <a:endParaRPr lang="en-US" sz="2800" b="1">
            <a:solidFill>
              <a:srgbClr val="0000FF"/>
            </a:solidFill>
            <a:effectLst/>
            <a:latin typeface="+mn-lt"/>
            <a:ea typeface="Calibri"/>
            <a:cs typeface="+mn-cs"/>
          </a:endParaRPr>
        </a:p>
        <a:p>
          <a:pPr algn="ctr">
            <a:lnSpc>
              <a:spcPct val="100000"/>
            </a:lnSpc>
            <a:spcBef>
              <a:spcPts val="0"/>
            </a:spcBef>
            <a:spcAft>
              <a:spcPts val="0"/>
            </a:spcAft>
          </a:pPr>
          <a:endParaRPr lang="en-US" sz="2800" b="1">
            <a:solidFill>
              <a:srgbClr val="0000FF"/>
            </a:solidFill>
            <a:effectLst/>
            <a:latin typeface="+mn-lt"/>
            <a:ea typeface="Calibri"/>
            <a:cs typeface="+mn-cs"/>
          </a:endParaRPr>
        </a:p>
        <a:p>
          <a:pPr algn="ctr">
            <a:lnSpc>
              <a:spcPct val="100000"/>
            </a:lnSpc>
            <a:spcBef>
              <a:spcPts val="0"/>
            </a:spcBef>
            <a:spcAft>
              <a:spcPts val="0"/>
            </a:spcAft>
          </a:pPr>
          <a:r>
            <a:rPr lang="ar-QA" sz="2800" b="1">
              <a:solidFill>
                <a:sysClr val="windowText" lastClr="000000"/>
              </a:solidFill>
              <a:effectLst/>
              <a:latin typeface="+mn-lt"/>
              <a:ea typeface="Calibri"/>
              <a:cs typeface="Sultan bold" pitchFamily="2" charset="-78"/>
            </a:rPr>
            <a:t>أ - إحصاءات</a:t>
          </a:r>
          <a:r>
            <a:rPr lang="ar-QA" sz="2800" b="1" baseline="0">
              <a:solidFill>
                <a:sysClr val="windowText" lastClr="000000"/>
              </a:solidFill>
              <a:effectLst/>
              <a:latin typeface="+mn-lt"/>
              <a:ea typeface="Calibri"/>
              <a:cs typeface="Sultan bold" pitchFamily="2" charset="-78"/>
            </a:rPr>
            <a:t> </a:t>
          </a:r>
          <a:r>
            <a:rPr lang="ar-QA" sz="2800" b="1">
              <a:solidFill>
                <a:sysClr val="windowText" lastClr="000000"/>
              </a:solidFill>
              <a:effectLst/>
              <a:latin typeface="+mn-lt"/>
              <a:ea typeface="Calibri"/>
              <a:cs typeface="Sultan bold" pitchFamily="2" charset="-78"/>
            </a:rPr>
            <a:t>البنوك</a:t>
          </a:r>
          <a:endParaRPr lang="ar-QA" sz="1800" b="1">
            <a:solidFill>
              <a:sysClr val="windowText" lastClr="000000"/>
            </a:solidFill>
            <a:effectLst/>
            <a:latin typeface="Arial Rounded MT Bold" pitchFamily="34" charset="0"/>
            <a:ea typeface="+mn-ea"/>
            <a:cs typeface="Sultan bold" pitchFamily="2" charset="-78"/>
          </a:endParaRPr>
        </a:p>
        <a:p>
          <a:pPr algn="ctr">
            <a:lnSpc>
              <a:spcPct val="100000"/>
            </a:lnSpc>
            <a:spcBef>
              <a:spcPts val="0"/>
            </a:spcBef>
            <a:spcAft>
              <a:spcPts val="0"/>
            </a:spcAft>
          </a:pPr>
          <a:endParaRPr lang="en-US" sz="1800" b="1">
            <a:solidFill>
              <a:sysClr val="windowText" lastClr="000000"/>
            </a:solidFill>
            <a:effectLst/>
            <a:latin typeface="Arial Rounded MT Bold" pitchFamily="34" charset="0"/>
            <a:ea typeface="+mn-ea"/>
            <a:cs typeface="+mn-cs"/>
          </a:endParaRPr>
        </a:p>
        <a:p>
          <a:pPr marL="0" marR="0" indent="0" algn="ctr" defTabSz="914400" rtl="1" eaLnBrk="1" fontAlgn="auto" latinLnBrk="0" hangingPunct="1">
            <a:lnSpc>
              <a:spcPct val="100000"/>
            </a:lnSpc>
            <a:spcBef>
              <a:spcPts val="0"/>
            </a:spcBef>
            <a:spcAft>
              <a:spcPts val="0"/>
            </a:spcAft>
            <a:buClrTx/>
            <a:buSzTx/>
            <a:buFontTx/>
            <a:buNone/>
            <a:tabLst/>
            <a:defRPr/>
          </a:pPr>
          <a:r>
            <a:rPr lang="en-US" sz="1800" b="1">
              <a:solidFill>
                <a:sysClr val="windowText" lastClr="000000"/>
              </a:solidFill>
              <a:effectLst/>
              <a:latin typeface="Arial Black" panose="020B0A04020102020204" pitchFamily="34" charset="0"/>
              <a:ea typeface="+mn-ea"/>
              <a:cs typeface="+mn-cs"/>
            </a:rPr>
            <a:t>A - BANKS STATISTICS</a:t>
          </a:r>
        </a:p>
        <a:p>
          <a:pPr algn="ctr">
            <a:lnSpc>
              <a:spcPct val="100000"/>
            </a:lnSpc>
            <a:spcBef>
              <a:spcPts val="0"/>
            </a:spcBef>
            <a:spcAft>
              <a:spcPts val="0"/>
            </a:spcAft>
          </a:pPr>
          <a:endParaRPr lang="en-US" sz="1800" b="1">
            <a:solidFill>
              <a:srgbClr val="0000FF"/>
            </a:solidFill>
            <a:effectLst/>
            <a:latin typeface="Arial Rounded MT Bold" pitchFamily="34" charset="0"/>
            <a:ea typeface="+mn-ea"/>
            <a:cs typeface="+mn-cs"/>
          </a:endParaRPr>
        </a:p>
      </xdr:txBody>
    </xdr:sp>
    <xdr:clientData/>
  </xdr:twoCellAnchor>
  <xdr:twoCellAnchor editAs="oneCell">
    <xdr:from>
      <xdr:col>0</xdr:col>
      <xdr:colOff>0</xdr:colOff>
      <xdr:row>0</xdr:row>
      <xdr:rowOff>0</xdr:rowOff>
    </xdr:from>
    <xdr:to>
      <xdr:col>0</xdr:col>
      <xdr:colOff>5008245</xdr:colOff>
      <xdr:row>4</xdr:row>
      <xdr:rowOff>85725</xdr:rowOff>
    </xdr:to>
    <xdr:pic>
      <xdr:nvPicPr>
        <xdr:cNvPr id="3" name="Picture 5" descr="ORNA430.WMF">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5400000">
          <a:off x="10237974825" y="-1078230"/>
          <a:ext cx="2851785" cy="50082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19050</xdr:rowOff>
    </xdr:from>
    <xdr:to>
      <xdr:col>1</xdr:col>
      <xdr:colOff>0</xdr:colOff>
      <xdr:row>4</xdr:row>
      <xdr:rowOff>123825</xdr:rowOff>
    </xdr:to>
    <xdr:sp macro="" textlink="">
      <xdr:nvSpPr>
        <xdr:cNvPr id="3073" name="AutoShape 1">
          <a:extLst>
            <a:ext uri="{FF2B5EF4-FFF2-40B4-BE49-F238E27FC236}">
              <a16:creationId xmlns:a16="http://schemas.microsoft.com/office/drawing/2014/main" xmlns="" id="{00000000-0008-0000-0200-0000010C0000}"/>
            </a:ext>
          </a:extLst>
        </xdr:cNvPr>
        <xdr:cNvSpPr>
          <a:spLocks noChangeAspect="1" noChangeArrowheads="1"/>
        </xdr:cNvSpPr>
      </xdr:nvSpPr>
      <xdr:spPr bwMode="auto">
        <a:xfrm>
          <a:off x="0" y="19050"/>
          <a:ext cx="5010150" cy="28765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1822939</xdr:colOff>
      <xdr:row>0</xdr:row>
      <xdr:rowOff>0</xdr:rowOff>
    </xdr:from>
    <xdr:to>
      <xdr:col>11</xdr:col>
      <xdr:colOff>303831</xdr:colOff>
      <xdr:row>2</xdr:row>
      <xdr:rowOff>126646</xdr:rowOff>
    </xdr:to>
    <xdr:pic>
      <xdr:nvPicPr>
        <xdr:cNvPr id="4" name="Picture 3">
          <a:extLst>
            <a:ext uri="{FF2B5EF4-FFF2-40B4-BE49-F238E27FC236}">
              <a16:creationId xmlns:a16="http://schemas.microsoft.com/office/drawing/2014/main" xmlns=""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68285077" y="0"/>
          <a:ext cx="720000" cy="7128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524934</xdr:colOff>
      <xdr:row>0</xdr:row>
      <xdr:rowOff>0</xdr:rowOff>
    </xdr:from>
    <xdr:to>
      <xdr:col>12</xdr:col>
      <xdr:colOff>237400</xdr:colOff>
      <xdr:row>2</xdr:row>
      <xdr:rowOff>170933</xdr:rowOff>
    </xdr:to>
    <xdr:pic>
      <xdr:nvPicPr>
        <xdr:cNvPr id="3" name="Picture 2">
          <a:extLst>
            <a:ext uri="{FF2B5EF4-FFF2-40B4-BE49-F238E27FC236}">
              <a16:creationId xmlns:a16="http://schemas.microsoft.com/office/drawing/2014/main" xmlns=""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56993800" y="0"/>
          <a:ext cx="720000" cy="7128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1021080</xdr:colOff>
      <xdr:row>0</xdr:row>
      <xdr:rowOff>0</xdr:rowOff>
    </xdr:from>
    <xdr:to>
      <xdr:col>10</xdr:col>
      <xdr:colOff>1712505</xdr:colOff>
      <xdr:row>2</xdr:row>
      <xdr:rowOff>87960</xdr:rowOff>
    </xdr:to>
    <xdr:pic>
      <xdr:nvPicPr>
        <xdr:cNvPr id="4" name="Picture 3">
          <a:extLst>
            <a:ext uri="{FF2B5EF4-FFF2-40B4-BE49-F238E27FC236}">
              <a16:creationId xmlns:a16="http://schemas.microsoft.com/office/drawing/2014/main" xmlns="" id="{00000000-0008-0000-05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30524460" y="0"/>
          <a:ext cx="720000" cy="7128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9</xdr:col>
      <xdr:colOff>15240</xdr:colOff>
      <xdr:row>0</xdr:row>
      <xdr:rowOff>0</xdr:rowOff>
    </xdr:from>
    <xdr:to>
      <xdr:col>9</xdr:col>
      <xdr:colOff>735240</xdr:colOff>
      <xdr:row>2</xdr:row>
      <xdr:rowOff>80340</xdr:rowOff>
    </xdr:to>
    <xdr:pic>
      <xdr:nvPicPr>
        <xdr:cNvPr id="3" name="Picture 2">
          <a:extLst>
            <a:ext uri="{FF2B5EF4-FFF2-40B4-BE49-F238E27FC236}">
              <a16:creationId xmlns:a16="http://schemas.microsoft.com/office/drawing/2014/main" xmlns=""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31172160" y="0"/>
          <a:ext cx="720000" cy="7128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1630680</xdr:colOff>
      <xdr:row>0</xdr:row>
      <xdr:rowOff>0</xdr:rowOff>
    </xdr:from>
    <xdr:to>
      <xdr:col>8</xdr:col>
      <xdr:colOff>580935</xdr:colOff>
      <xdr:row>1</xdr:row>
      <xdr:rowOff>331800</xdr:rowOff>
    </xdr:to>
    <xdr:pic>
      <xdr:nvPicPr>
        <xdr:cNvPr id="3" name="Picture 2">
          <a:extLst>
            <a:ext uri="{FF2B5EF4-FFF2-40B4-BE49-F238E27FC236}">
              <a16:creationId xmlns:a16="http://schemas.microsoft.com/office/drawing/2014/main" xmlns=""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31758900" y="0"/>
          <a:ext cx="720000" cy="7128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18</xdr:col>
      <xdr:colOff>327660</xdr:colOff>
      <xdr:row>0</xdr:row>
      <xdr:rowOff>0</xdr:rowOff>
    </xdr:from>
    <xdr:to>
      <xdr:col>18</xdr:col>
      <xdr:colOff>1047660</xdr:colOff>
      <xdr:row>2</xdr:row>
      <xdr:rowOff>110820</xdr:rowOff>
    </xdr:to>
    <xdr:pic>
      <xdr:nvPicPr>
        <xdr:cNvPr id="3" name="Picture 2">
          <a:extLst>
            <a:ext uri="{FF2B5EF4-FFF2-40B4-BE49-F238E27FC236}">
              <a16:creationId xmlns:a16="http://schemas.microsoft.com/office/drawing/2014/main" xmlns="" id="{00000000-0008-0000-08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25320000" y="0"/>
          <a:ext cx="720000" cy="712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9"/>
  <sheetViews>
    <sheetView showGridLines="0" rightToLeft="1" view="pageBreakPreview" zoomScaleNormal="100" zoomScaleSheetLayoutView="100" workbookViewId="0">
      <selection activeCell="G20" sqref="G20"/>
    </sheetView>
  </sheetViews>
  <sheetFormatPr defaultColWidth="9.140625" defaultRowHeight="12.75"/>
  <cols>
    <col min="1" max="1" width="75.140625" style="27" customWidth="1"/>
    <col min="2" max="16384" width="9.140625" style="27"/>
  </cols>
  <sheetData>
    <row r="1" spans="1:1" s="225" customFormat="1" ht="85.9" customHeight="1">
      <c r="A1" s="224" t="s">
        <v>269</v>
      </c>
    </row>
    <row r="2" spans="1:1" s="226" customFormat="1" ht="30" customHeight="1">
      <c r="A2" s="262" t="s">
        <v>216</v>
      </c>
    </row>
    <row r="3" spans="1:1" s="226" customFormat="1" ht="38.25" customHeight="1">
      <c r="A3" s="263" t="s">
        <v>265</v>
      </c>
    </row>
    <row r="4" spans="1:1" s="226" customFormat="1" ht="71.45" customHeight="1">
      <c r="A4" s="264" t="s">
        <v>213</v>
      </c>
    </row>
    <row r="5" spans="1:1" s="28" customFormat="1">
      <c r="A5" s="29"/>
    </row>
    <row r="9" spans="1:1" ht="72.75">
      <c r="A9" s="30"/>
    </row>
  </sheetData>
  <phoneticPr fontId="0" type="noConversion"/>
  <printOptions horizontalCentered="1" verticalCentered="1"/>
  <pageMargins left="0.39370078740157483" right="0.39370078740157483" top="0.39370078740157483" bottom="0.39370078740157483" header="0.51181102362204722" footer="0.51181102362204722"/>
  <pageSetup paperSize="9" orientation="portrait" r:id="rId1"/>
  <headerFooter scaleWithDoc="0" alignWithMargins="0"/>
  <rowBreaks count="1" manualBreakCount="1">
    <brk id="5"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L26"/>
  <sheetViews>
    <sheetView rightToLeft="1" view="pageBreakPreview" zoomScaleNormal="100" zoomScaleSheetLayoutView="100" workbookViewId="0">
      <selection activeCell="B27" sqref="B27"/>
    </sheetView>
  </sheetViews>
  <sheetFormatPr defaultRowHeight="12.75"/>
  <cols>
    <col min="1" max="1" width="45.7109375" style="120" customWidth="1"/>
    <col min="2" max="6" width="11.7109375" style="123" customWidth="1"/>
    <col min="7" max="7" width="45.7109375" style="120" customWidth="1"/>
  </cols>
  <sheetData>
    <row r="1" spans="1:12" s="140" customFormat="1" ht="54" customHeight="1">
      <c r="A1" s="453"/>
      <c r="B1" s="454"/>
      <c r="C1" s="454"/>
      <c r="D1" s="454"/>
      <c r="E1" s="454"/>
      <c r="F1" s="454"/>
      <c r="G1" s="454"/>
    </row>
    <row r="2" spans="1:12" s="137" customFormat="1" ht="20.25">
      <c r="A2" s="455" t="s">
        <v>218</v>
      </c>
      <c r="B2" s="455"/>
      <c r="C2" s="455"/>
      <c r="D2" s="455"/>
      <c r="E2" s="455"/>
      <c r="F2" s="455"/>
      <c r="G2" s="455"/>
      <c r="H2" s="151"/>
      <c r="I2" s="151"/>
      <c r="J2" s="151"/>
      <c r="K2" s="151"/>
      <c r="L2" s="151"/>
    </row>
    <row r="3" spans="1:12" s="137" customFormat="1" ht="34.15" customHeight="1">
      <c r="A3" s="456" t="s">
        <v>285</v>
      </c>
      <c r="B3" s="455"/>
      <c r="C3" s="455"/>
      <c r="D3" s="455"/>
      <c r="E3" s="455"/>
      <c r="F3" s="455"/>
      <c r="G3" s="455"/>
      <c r="H3" s="152"/>
      <c r="I3" s="151"/>
      <c r="J3" s="151"/>
      <c r="K3" s="151"/>
      <c r="L3" s="151"/>
    </row>
    <row r="4" spans="1:12" s="137" customFormat="1" ht="15.75" customHeight="1">
      <c r="A4" s="457" t="s">
        <v>219</v>
      </c>
      <c r="B4" s="457"/>
      <c r="C4" s="457"/>
      <c r="D4" s="457"/>
      <c r="E4" s="457"/>
      <c r="F4" s="457"/>
      <c r="G4" s="457"/>
      <c r="H4" s="153"/>
      <c r="I4" s="153"/>
      <c r="J4" s="153"/>
      <c r="K4" s="153"/>
      <c r="L4" s="153"/>
    </row>
    <row r="5" spans="1:12" s="137" customFormat="1" ht="15.75" customHeight="1">
      <c r="A5" s="457" t="s">
        <v>220</v>
      </c>
      <c r="B5" s="457"/>
      <c r="C5" s="457"/>
      <c r="D5" s="457"/>
      <c r="E5" s="457"/>
      <c r="F5" s="457"/>
      <c r="G5" s="457"/>
      <c r="H5" s="154"/>
      <c r="I5" s="153"/>
      <c r="J5" s="153"/>
      <c r="K5" s="153"/>
      <c r="L5" s="153"/>
    </row>
    <row r="6" spans="1:12" s="137" customFormat="1" ht="15.75" customHeight="1">
      <c r="A6" s="457" t="s">
        <v>286</v>
      </c>
      <c r="B6" s="457"/>
      <c r="C6" s="457"/>
      <c r="D6" s="457"/>
      <c r="E6" s="457"/>
      <c r="F6" s="457"/>
      <c r="G6" s="457"/>
      <c r="H6" s="154"/>
      <c r="I6" s="153"/>
      <c r="J6" s="153"/>
      <c r="K6" s="153"/>
      <c r="L6" s="153"/>
    </row>
    <row r="7" spans="1:12" s="137" customFormat="1" ht="16.5">
      <c r="A7" s="155" t="s">
        <v>304</v>
      </c>
      <c r="B7" s="254"/>
      <c r="C7" s="458"/>
      <c r="D7" s="458"/>
      <c r="E7" s="255"/>
      <c r="F7" s="255"/>
      <c r="G7" s="139" t="s">
        <v>305</v>
      </c>
    </row>
    <row r="8" spans="1:12" s="124" customFormat="1" ht="17.25" customHeight="1">
      <c r="A8" s="445" t="s">
        <v>54</v>
      </c>
      <c r="B8" s="448" t="s">
        <v>222</v>
      </c>
      <c r="C8" s="449"/>
      <c r="D8" s="449"/>
      <c r="E8" s="449"/>
      <c r="F8" s="449"/>
      <c r="G8" s="450" t="s">
        <v>221</v>
      </c>
    </row>
    <row r="9" spans="1:12" s="124" customFormat="1" ht="13.9" customHeight="1">
      <c r="A9" s="446"/>
      <c r="B9" s="156" t="s">
        <v>55</v>
      </c>
      <c r="C9" s="156" t="s">
        <v>56</v>
      </c>
      <c r="D9" s="156" t="s">
        <v>67</v>
      </c>
      <c r="E9" s="156" t="s">
        <v>29</v>
      </c>
      <c r="F9" s="156" t="s">
        <v>16</v>
      </c>
      <c r="G9" s="451"/>
    </row>
    <row r="10" spans="1:12" s="124" customFormat="1" ht="17.25" customHeight="1">
      <c r="A10" s="447"/>
      <c r="B10" s="158" t="s">
        <v>57</v>
      </c>
      <c r="C10" s="158" t="s">
        <v>58</v>
      </c>
      <c r="D10" s="158" t="s">
        <v>66</v>
      </c>
      <c r="E10" s="158" t="s">
        <v>163</v>
      </c>
      <c r="F10" s="157" t="s">
        <v>23</v>
      </c>
      <c r="G10" s="452"/>
    </row>
    <row r="11" spans="1:12" s="161" customFormat="1" ht="24.95" customHeight="1" thickBot="1">
      <c r="A11" s="160" t="s">
        <v>223</v>
      </c>
      <c r="B11" s="106"/>
      <c r="C11" s="106"/>
      <c r="D11" s="106"/>
      <c r="E11" s="106"/>
      <c r="F11" s="105"/>
      <c r="G11" s="159" t="s">
        <v>59</v>
      </c>
    </row>
    <row r="12" spans="1:12" s="124" customFormat="1" ht="19.5" customHeight="1" thickTop="1" thickBot="1">
      <c r="A12" s="164" t="s">
        <v>224</v>
      </c>
      <c r="B12" s="107">
        <v>59405216</v>
      </c>
      <c r="C12" s="107">
        <v>440833</v>
      </c>
      <c r="D12" s="107">
        <v>740305</v>
      </c>
      <c r="E12" s="107">
        <v>42705</v>
      </c>
      <c r="F12" s="163">
        <f>SUM(B12:E12)</f>
        <v>60629059</v>
      </c>
      <c r="G12" s="162" t="s">
        <v>68</v>
      </c>
    </row>
    <row r="13" spans="1:12" s="124" customFormat="1" ht="19.5" customHeight="1" thickTop="1" thickBot="1">
      <c r="A13" s="166" t="s">
        <v>225</v>
      </c>
      <c r="B13" s="106">
        <v>31891361</v>
      </c>
      <c r="C13" s="106">
        <v>151473</v>
      </c>
      <c r="D13" s="106">
        <v>144297</v>
      </c>
      <c r="E13" s="106">
        <v>15530</v>
      </c>
      <c r="F13" s="260">
        <f t="shared" ref="F13:F15" si="0">SUM(B13:E13)</f>
        <v>32202661</v>
      </c>
      <c r="G13" s="165" t="s">
        <v>69</v>
      </c>
    </row>
    <row r="14" spans="1:12" s="124" customFormat="1" ht="19.5" customHeight="1" thickTop="1" thickBot="1">
      <c r="A14" s="164" t="s">
        <v>226</v>
      </c>
      <c r="B14" s="107">
        <v>4820159</v>
      </c>
      <c r="C14" s="107">
        <v>0</v>
      </c>
      <c r="D14" s="107">
        <v>7055</v>
      </c>
      <c r="E14" s="107">
        <v>8653</v>
      </c>
      <c r="F14" s="163">
        <f t="shared" si="0"/>
        <v>4835867</v>
      </c>
      <c r="G14" s="162" t="s">
        <v>70</v>
      </c>
    </row>
    <row r="15" spans="1:12" s="124" customFormat="1" ht="19.5" customHeight="1" thickTop="1">
      <c r="A15" s="168" t="s">
        <v>227</v>
      </c>
      <c r="B15" s="108">
        <v>6519269</v>
      </c>
      <c r="C15" s="108">
        <v>126608</v>
      </c>
      <c r="D15" s="108">
        <v>395329</v>
      </c>
      <c r="E15" s="108">
        <v>14125</v>
      </c>
      <c r="F15" s="261">
        <f t="shared" si="0"/>
        <v>7055331</v>
      </c>
      <c r="G15" s="167" t="s">
        <v>71</v>
      </c>
    </row>
    <row r="16" spans="1:12" s="124" customFormat="1" ht="24.75" customHeight="1">
      <c r="A16" s="170" t="s">
        <v>229</v>
      </c>
      <c r="B16" s="109">
        <f>SUM(B12-B13)+(B14+B15)</f>
        <v>38853283</v>
      </c>
      <c r="C16" s="109">
        <f>SUM(C12-C13)+(C14+C15)</f>
        <v>415968</v>
      </c>
      <c r="D16" s="109">
        <f>SUM(D12-D13)+(D14+D15)</f>
        <v>998392</v>
      </c>
      <c r="E16" s="109">
        <f>SUM(E12-E13)+(E14+E15)</f>
        <v>49953</v>
      </c>
      <c r="F16" s="109">
        <f>SUM(F12-F13)+(F14+F15)</f>
        <v>40317596</v>
      </c>
      <c r="G16" s="169" t="s">
        <v>228</v>
      </c>
    </row>
    <row r="17" spans="1:7" s="161" customFormat="1" ht="24.95" customHeight="1" thickBot="1">
      <c r="A17" s="160" t="s">
        <v>231</v>
      </c>
      <c r="B17" s="110"/>
      <c r="C17" s="110"/>
      <c r="D17" s="110"/>
      <c r="E17" s="110"/>
      <c r="F17" s="171"/>
      <c r="G17" s="159" t="s">
        <v>230</v>
      </c>
    </row>
    <row r="18" spans="1:7" s="124" customFormat="1" ht="19.5" customHeight="1" thickTop="1" thickBot="1">
      <c r="A18" s="164" t="s">
        <v>232</v>
      </c>
      <c r="B18" s="111">
        <v>449480</v>
      </c>
      <c r="C18" s="111">
        <v>5430</v>
      </c>
      <c r="D18" s="111">
        <v>3670</v>
      </c>
      <c r="E18" s="111">
        <v>480</v>
      </c>
      <c r="F18" s="173">
        <f>SUM(B18:E18)</f>
        <v>459060</v>
      </c>
      <c r="G18" s="172" t="s">
        <v>60</v>
      </c>
    </row>
    <row r="19" spans="1:7" s="124" customFormat="1" ht="19.5" customHeight="1" thickTop="1" thickBot="1">
      <c r="A19" s="166" t="s">
        <v>233</v>
      </c>
      <c r="B19" s="110">
        <v>2770195</v>
      </c>
      <c r="C19" s="110">
        <v>65474</v>
      </c>
      <c r="D19" s="110">
        <v>129180</v>
      </c>
      <c r="E19" s="110">
        <v>14390</v>
      </c>
      <c r="F19" s="211">
        <f t="shared" ref="F19:F20" si="1">SUM(B19:E19)</f>
        <v>2979239</v>
      </c>
      <c r="G19" s="165" t="s">
        <v>61</v>
      </c>
    </row>
    <row r="20" spans="1:7" s="124" customFormat="1" ht="19.5" customHeight="1" thickTop="1">
      <c r="A20" s="176" t="s">
        <v>235</v>
      </c>
      <c r="B20" s="112">
        <v>-51158</v>
      </c>
      <c r="C20" s="112">
        <v>3138</v>
      </c>
      <c r="D20" s="112">
        <v>0</v>
      </c>
      <c r="E20" s="112">
        <v>4</v>
      </c>
      <c r="F20" s="175">
        <f t="shared" si="1"/>
        <v>-48016</v>
      </c>
      <c r="G20" s="174" t="s">
        <v>234</v>
      </c>
    </row>
    <row r="21" spans="1:7" s="161" customFormat="1" ht="24.75" customHeight="1">
      <c r="A21" s="178" t="s">
        <v>237</v>
      </c>
      <c r="B21" s="113">
        <f>SUM(B17:B20)</f>
        <v>3168517</v>
      </c>
      <c r="C21" s="113">
        <f>SUM(C17:C20)</f>
        <v>74042</v>
      </c>
      <c r="D21" s="113">
        <f>SUM(D17:D20)</f>
        <v>132850</v>
      </c>
      <c r="E21" s="113">
        <f>SUM(E17:E20)</f>
        <v>14874</v>
      </c>
      <c r="F21" s="113">
        <f>SUM(F17:F20)</f>
        <v>3390283</v>
      </c>
      <c r="G21" s="177" t="s">
        <v>236</v>
      </c>
    </row>
    <row r="22" spans="1:7" s="124" customFormat="1" ht="21" customHeight="1" thickBot="1">
      <c r="A22" s="181" t="s">
        <v>238</v>
      </c>
      <c r="B22" s="180">
        <v>35684766</v>
      </c>
      <c r="C22" s="180">
        <v>341926</v>
      </c>
      <c r="D22" s="180">
        <v>865542</v>
      </c>
      <c r="E22" s="180">
        <f>SUM(E16-E21)</f>
        <v>35079</v>
      </c>
      <c r="F22" s="180">
        <f>SUM(F16-F21)</f>
        <v>36927313</v>
      </c>
      <c r="G22" s="179" t="s">
        <v>62</v>
      </c>
    </row>
    <row r="23" spans="1:7" s="124" customFormat="1" ht="21" customHeight="1" thickTop="1" thickBot="1">
      <c r="A23" s="183" t="s">
        <v>239</v>
      </c>
      <c r="B23" s="110">
        <v>953194</v>
      </c>
      <c r="C23" s="110">
        <v>11717</v>
      </c>
      <c r="D23" s="110">
        <v>22049</v>
      </c>
      <c r="E23" s="110">
        <v>4501</v>
      </c>
      <c r="F23" s="171">
        <f>SUM(B23:E23)</f>
        <v>991461</v>
      </c>
      <c r="G23" s="182" t="s">
        <v>63</v>
      </c>
    </row>
    <row r="24" spans="1:7" s="124" customFormat="1" ht="21" customHeight="1" thickTop="1" thickBot="1">
      <c r="A24" s="184" t="s">
        <v>240</v>
      </c>
      <c r="B24" s="173">
        <v>34731572</v>
      </c>
      <c r="C24" s="173">
        <v>330209</v>
      </c>
      <c r="D24" s="173">
        <v>843493</v>
      </c>
      <c r="E24" s="173">
        <f>E22-E23</f>
        <v>30578</v>
      </c>
      <c r="F24" s="173">
        <f>F22-F23</f>
        <v>35935852</v>
      </c>
      <c r="G24" s="179" t="s">
        <v>64</v>
      </c>
    </row>
    <row r="25" spans="1:7" s="124" customFormat="1" ht="21" customHeight="1" thickTop="1" thickBot="1">
      <c r="A25" s="183" t="s">
        <v>242</v>
      </c>
      <c r="B25" s="110">
        <v>4686321</v>
      </c>
      <c r="C25" s="110">
        <v>89537</v>
      </c>
      <c r="D25" s="110">
        <v>188469</v>
      </c>
      <c r="E25" s="110">
        <v>14453</v>
      </c>
      <c r="F25" s="171">
        <f>SUM(B25:E25)</f>
        <v>4978780</v>
      </c>
      <c r="G25" s="182" t="s">
        <v>241</v>
      </c>
    </row>
    <row r="26" spans="1:7" s="124" customFormat="1" ht="21" customHeight="1" thickTop="1">
      <c r="A26" s="187" t="s">
        <v>243</v>
      </c>
      <c r="B26" s="186">
        <f>SUM(B24-B25)</f>
        <v>30045251</v>
      </c>
      <c r="C26" s="186">
        <f>SUM(C24-C25)</f>
        <v>240672</v>
      </c>
      <c r="D26" s="186">
        <f>SUM(D24-D25)</f>
        <v>655024</v>
      </c>
      <c r="E26" s="186">
        <f>SUM(E24-E25)</f>
        <v>16125</v>
      </c>
      <c r="F26" s="186">
        <f>SUM(F24-F25)</f>
        <v>30957072</v>
      </c>
      <c r="G26" s="185" t="s">
        <v>65</v>
      </c>
    </row>
  </sheetData>
  <mergeCells count="10">
    <mergeCell ref="A8:A10"/>
    <mergeCell ref="B8:F8"/>
    <mergeCell ref="G8:G10"/>
    <mergeCell ref="A1:G1"/>
    <mergeCell ref="A2:G2"/>
    <mergeCell ref="A3:G3"/>
    <mergeCell ref="A4:G4"/>
    <mergeCell ref="A5:G5"/>
    <mergeCell ref="A6:G6"/>
    <mergeCell ref="C7:D7"/>
  </mergeCells>
  <printOptions horizontalCentered="1" verticalCentered="1"/>
  <pageMargins left="0" right="0" top="0" bottom="0" header="0.511811023622047" footer="0.511811023622047"/>
  <pageSetup paperSize="9" scale="90"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15"/>
  <sheetViews>
    <sheetView rightToLeft="1" view="pageBreakPreview" topLeftCell="A10" zoomScaleNormal="100" zoomScaleSheetLayoutView="100" workbookViewId="0">
      <selection activeCell="G8" sqref="G8:G9"/>
    </sheetView>
  </sheetViews>
  <sheetFormatPr defaultRowHeight="12.75"/>
  <cols>
    <col min="1" max="1" width="25.7109375" style="120" customWidth="1"/>
    <col min="2" max="6" width="12.7109375" style="123" customWidth="1"/>
    <col min="7" max="7" width="25.7109375" style="120" customWidth="1"/>
  </cols>
  <sheetData>
    <row r="1" spans="1:7" s="140" customFormat="1" ht="54" customHeight="1">
      <c r="A1" s="453"/>
      <c r="B1" s="454"/>
      <c r="C1" s="454"/>
      <c r="D1" s="454"/>
      <c r="E1" s="454"/>
      <c r="F1" s="454"/>
      <c r="G1" s="454"/>
    </row>
    <row r="2" spans="1:7" s="124" customFormat="1" ht="20.25">
      <c r="A2" s="455" t="s">
        <v>202</v>
      </c>
      <c r="B2" s="455"/>
      <c r="C2" s="455"/>
      <c r="D2" s="455"/>
      <c r="E2" s="455"/>
      <c r="F2" s="455"/>
      <c r="G2" s="455"/>
    </row>
    <row r="3" spans="1:7" s="124" customFormat="1" ht="41.45" customHeight="1">
      <c r="A3" s="456" t="s">
        <v>285</v>
      </c>
      <c r="B3" s="455"/>
      <c r="C3" s="455"/>
      <c r="D3" s="455"/>
      <c r="E3" s="455"/>
      <c r="F3" s="455"/>
      <c r="G3" s="455"/>
    </row>
    <row r="4" spans="1:7" s="124" customFormat="1" ht="15.75" customHeight="1">
      <c r="A4" s="457" t="s">
        <v>201</v>
      </c>
      <c r="B4" s="457"/>
      <c r="C4" s="457"/>
      <c r="D4" s="457"/>
      <c r="E4" s="457"/>
      <c r="F4" s="457"/>
      <c r="G4" s="457"/>
    </row>
    <row r="5" spans="1:7" s="124" customFormat="1" ht="15.75">
      <c r="A5" s="457" t="s">
        <v>220</v>
      </c>
      <c r="B5" s="457"/>
      <c r="C5" s="457"/>
      <c r="D5" s="457"/>
      <c r="E5" s="457"/>
      <c r="F5" s="457"/>
      <c r="G5" s="457"/>
    </row>
    <row r="6" spans="1:7" s="124" customFormat="1" ht="15.75">
      <c r="A6" s="457" t="s">
        <v>286</v>
      </c>
      <c r="B6" s="457"/>
      <c r="C6" s="457"/>
      <c r="D6" s="457"/>
      <c r="E6" s="457"/>
      <c r="F6" s="457"/>
      <c r="G6" s="457"/>
    </row>
    <row r="7" spans="1:7" s="137" customFormat="1" ht="16.5">
      <c r="A7" s="138" t="s">
        <v>301</v>
      </c>
      <c r="B7" s="254"/>
      <c r="C7" s="458"/>
      <c r="D7" s="458"/>
      <c r="E7" s="255"/>
      <c r="F7" s="255"/>
      <c r="G7" s="139" t="s">
        <v>303</v>
      </c>
    </row>
    <row r="8" spans="1:7" s="124" customFormat="1" ht="55.5" customHeight="1">
      <c r="A8" s="445" t="s">
        <v>198</v>
      </c>
      <c r="B8" s="136" t="s">
        <v>195</v>
      </c>
      <c r="C8" s="136" t="s">
        <v>194</v>
      </c>
      <c r="D8" s="136" t="s">
        <v>193</v>
      </c>
      <c r="E8" s="136" t="s">
        <v>192</v>
      </c>
      <c r="F8" s="136" t="s">
        <v>199</v>
      </c>
      <c r="G8" s="461" t="s">
        <v>200</v>
      </c>
    </row>
    <row r="9" spans="1:7" s="124" customFormat="1" ht="45">
      <c r="A9" s="447"/>
      <c r="B9" s="135" t="s">
        <v>191</v>
      </c>
      <c r="C9" s="135" t="s">
        <v>190</v>
      </c>
      <c r="D9" s="135" t="s">
        <v>189</v>
      </c>
      <c r="E9" s="135" t="s">
        <v>188</v>
      </c>
      <c r="F9" s="135" t="s">
        <v>197</v>
      </c>
      <c r="G9" s="462"/>
    </row>
    <row r="10" spans="1:7" s="124" customFormat="1" ht="33" customHeight="1" thickBot="1">
      <c r="A10" s="133" t="s">
        <v>55</v>
      </c>
      <c r="B10" s="197">
        <v>485730</v>
      </c>
      <c r="C10" s="198">
        <v>1.1599999999999999</v>
      </c>
      <c r="D10" s="198">
        <v>7.13</v>
      </c>
      <c r="E10" s="197">
        <v>4027082</v>
      </c>
      <c r="F10" s="197">
        <v>3698670</v>
      </c>
      <c r="G10" s="134" t="s">
        <v>57</v>
      </c>
    </row>
    <row r="11" spans="1:7" s="124" customFormat="1" ht="33" customHeight="1" thickTop="1" thickBot="1">
      <c r="A11" s="131" t="s">
        <v>56</v>
      </c>
      <c r="B11" s="195">
        <v>351124</v>
      </c>
      <c r="C11" s="196">
        <v>1.31</v>
      </c>
      <c r="D11" s="196">
        <v>15.75</v>
      </c>
      <c r="E11" s="195">
        <v>1631247</v>
      </c>
      <c r="F11" s="195">
        <v>1340886</v>
      </c>
      <c r="G11" s="132" t="s">
        <v>58</v>
      </c>
    </row>
    <row r="12" spans="1:7" s="124" customFormat="1" ht="33" customHeight="1" thickTop="1" thickBot="1">
      <c r="A12" s="129" t="s">
        <v>67</v>
      </c>
      <c r="B12" s="193">
        <v>44502</v>
      </c>
      <c r="C12" s="194">
        <v>0.37</v>
      </c>
      <c r="D12" s="194">
        <v>12.95</v>
      </c>
      <c r="E12" s="193">
        <v>2354699</v>
      </c>
      <c r="F12" s="193">
        <v>2041373</v>
      </c>
      <c r="G12" s="130" t="s">
        <v>66</v>
      </c>
    </row>
    <row r="13" spans="1:7" s="124" customFormat="1" ht="33" customHeight="1" thickTop="1">
      <c r="A13" s="127" t="s">
        <v>29</v>
      </c>
      <c r="B13" s="191">
        <v>174135</v>
      </c>
      <c r="C13" s="192">
        <v>0.96</v>
      </c>
      <c r="D13" s="192">
        <v>28.81</v>
      </c>
      <c r="E13" s="191">
        <v>601843</v>
      </c>
      <c r="F13" s="191">
        <v>422591</v>
      </c>
      <c r="G13" s="128" t="s">
        <v>163</v>
      </c>
    </row>
    <row r="14" spans="1:7" s="124" customFormat="1" ht="40.5" customHeight="1">
      <c r="A14" s="125" t="s">
        <v>16</v>
      </c>
      <c r="B14" s="188">
        <v>478269</v>
      </c>
      <c r="C14" s="189">
        <v>1.1399999999999999</v>
      </c>
      <c r="D14" s="189">
        <v>7.39</v>
      </c>
      <c r="E14" s="190">
        <v>3872968</v>
      </c>
      <c r="F14" s="190">
        <v>3547292</v>
      </c>
      <c r="G14" s="126" t="s">
        <v>23</v>
      </c>
    </row>
    <row r="15" spans="1:7" ht="27" customHeight="1">
      <c r="A15" s="459" t="s">
        <v>187</v>
      </c>
      <c r="B15" s="459"/>
      <c r="C15" s="459"/>
      <c r="D15" s="460" t="s">
        <v>196</v>
      </c>
      <c r="E15" s="460"/>
      <c r="F15" s="460"/>
      <c r="G15" s="460"/>
    </row>
  </sheetData>
  <mergeCells count="11">
    <mergeCell ref="A1:G1"/>
    <mergeCell ref="A2:G2"/>
    <mergeCell ref="A3:G3"/>
    <mergeCell ref="A4:G4"/>
    <mergeCell ref="A5:G5"/>
    <mergeCell ref="A15:C15"/>
    <mergeCell ref="D15:G15"/>
    <mergeCell ref="A8:A9"/>
    <mergeCell ref="G8:G9"/>
    <mergeCell ref="A6:G6"/>
    <mergeCell ref="C7:D7"/>
  </mergeCells>
  <printOptions horizontalCentered="1" verticalCentered="1"/>
  <pageMargins left="0" right="0" top="0" bottom="0" header="0.51181102362204722" footer="0.51181102362204722"/>
  <pageSetup paperSize="9" orientation="landscape" r:id="rId1"/>
  <headerFooter alignWithMargins="0"/>
  <rowBreaks count="1" manualBreakCount="1">
    <brk id="15" max="6"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42"/>
  <sheetViews>
    <sheetView showGridLines="0" rightToLeft="1" view="pageBreakPreview" zoomScaleNormal="100" zoomScaleSheetLayoutView="100" workbookViewId="0">
      <selection activeCell="O3" sqref="O3"/>
    </sheetView>
  </sheetViews>
  <sheetFormatPr defaultColWidth="9.140625" defaultRowHeight="12.75"/>
  <cols>
    <col min="1" max="1" width="75.140625" style="27" customWidth="1"/>
    <col min="2" max="16384" width="9.140625" style="27"/>
  </cols>
  <sheetData>
    <row r="1" spans="1:1" ht="21" customHeight="1"/>
    <row r="2" spans="1:1" s="41" customFormat="1" ht="69" customHeight="1">
      <c r="A2" s="40"/>
    </row>
    <row r="3" spans="1:1" s="41" customFormat="1" ht="38.25" customHeight="1">
      <c r="A3" s="42"/>
    </row>
    <row r="4" spans="1:1" s="41" customFormat="1" ht="90" customHeight="1">
      <c r="A4" s="43"/>
    </row>
    <row r="5" spans="1:1" s="28" customFormat="1">
      <c r="A5" s="29"/>
    </row>
    <row r="9" spans="1:1" ht="72.75">
      <c r="A9" s="30"/>
    </row>
    <row r="42" ht="58.9" customHeight="1"/>
  </sheetData>
  <printOptions horizontalCentered="1" verticalCentered="1"/>
  <pageMargins left="0.39370078740157483" right="0.39370078740157483" top="0.39370078740157483" bottom="0.39370078740157483" header="0.51181102362204722" footer="0.51181102362204722"/>
  <pageSetup paperSize="9" orientation="portrait" r:id="rId1"/>
  <headerFooter scaleWithDoc="0" alignWithMargins="0"/>
  <rowBreaks count="1" manualBreakCount="1">
    <brk id="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11">
    <tabColor theme="3" tint="0.39997558519241921"/>
  </sheetPr>
  <dimension ref="A1:K14"/>
  <sheetViews>
    <sheetView showGridLines="0" rightToLeft="1" view="pageBreakPreview" zoomScale="90" zoomScaleNormal="100" zoomScaleSheetLayoutView="90" workbookViewId="0">
      <selection activeCell="H18" sqref="H18"/>
    </sheetView>
  </sheetViews>
  <sheetFormatPr defaultColWidth="9.140625" defaultRowHeight="15.75"/>
  <cols>
    <col min="1" max="1" width="8.85546875" style="75" customWidth="1"/>
    <col min="2" max="2" width="15.7109375" style="76" customWidth="1"/>
    <col min="3" max="7" width="12.7109375" style="34" customWidth="1"/>
    <col min="8" max="8" width="15.7109375" style="77" customWidth="1"/>
    <col min="9" max="9" width="4.7109375" style="77" customWidth="1"/>
    <col min="10" max="16384" width="9.140625" style="72"/>
  </cols>
  <sheetData>
    <row r="1" spans="1:11" s="68" customFormat="1" ht="58.5" customHeight="1">
      <c r="A1" s="341"/>
      <c r="B1" s="366"/>
      <c r="C1" s="366"/>
      <c r="D1" s="366"/>
      <c r="E1" s="366"/>
      <c r="F1" s="366"/>
      <c r="G1" s="366"/>
      <c r="H1" s="366"/>
      <c r="I1" s="366"/>
      <c r="J1" s="81"/>
      <c r="K1" s="81"/>
    </row>
    <row r="2" spans="1:11" s="38" customFormat="1" ht="20.25">
      <c r="A2" s="52" t="s">
        <v>53</v>
      </c>
      <c r="B2" s="53"/>
      <c r="C2" s="53"/>
      <c r="D2" s="53"/>
      <c r="E2" s="53"/>
      <c r="F2" s="53"/>
      <c r="G2" s="53"/>
      <c r="H2" s="53"/>
      <c r="I2" s="53"/>
    </row>
    <row r="3" spans="1:11" s="4" customFormat="1" ht="15" customHeight="1">
      <c r="A3" s="324" t="s">
        <v>283</v>
      </c>
      <c r="B3" s="324"/>
      <c r="C3" s="324"/>
      <c r="D3" s="324"/>
      <c r="E3" s="324"/>
      <c r="F3" s="324"/>
      <c r="G3" s="324"/>
      <c r="H3" s="324"/>
      <c r="I3" s="324"/>
      <c r="K3" s="20"/>
    </row>
    <row r="4" spans="1:11" s="38" customFormat="1">
      <c r="A4" s="36" t="s">
        <v>36</v>
      </c>
      <c r="B4" s="33"/>
      <c r="C4" s="12"/>
      <c r="D4" s="12"/>
      <c r="E4" s="12"/>
      <c r="F4" s="12"/>
      <c r="G4" s="12"/>
      <c r="H4" s="5"/>
      <c r="I4" s="12"/>
    </row>
    <row r="5" spans="1:11" s="38" customFormat="1" ht="13.5" customHeight="1">
      <c r="A5" s="371" t="s">
        <v>283</v>
      </c>
      <c r="B5" s="371"/>
      <c r="C5" s="371"/>
      <c r="D5" s="371"/>
      <c r="E5" s="371"/>
      <c r="F5" s="371"/>
      <c r="G5" s="371"/>
      <c r="H5" s="371"/>
      <c r="I5" s="371"/>
    </row>
    <row r="6" spans="1:11" s="38" customFormat="1" ht="23.25" customHeight="1">
      <c r="A6" s="23" t="s">
        <v>299</v>
      </c>
      <c r="B6" s="33"/>
      <c r="C6" s="34"/>
      <c r="D6" s="34"/>
      <c r="E6" s="34"/>
      <c r="F6" s="34"/>
      <c r="G6" s="34"/>
      <c r="H6" s="7"/>
      <c r="I6" s="44" t="s">
        <v>300</v>
      </c>
    </row>
    <row r="7" spans="1:11" ht="18.75" customHeight="1" thickBot="1">
      <c r="A7" s="428" t="s">
        <v>88</v>
      </c>
      <c r="B7" s="428"/>
      <c r="C7" s="369" t="s">
        <v>86</v>
      </c>
      <c r="D7" s="369" t="s">
        <v>52</v>
      </c>
      <c r="E7" s="369" t="s">
        <v>87</v>
      </c>
      <c r="F7" s="369" t="s">
        <v>166</v>
      </c>
      <c r="G7" s="372" t="s">
        <v>97</v>
      </c>
      <c r="H7" s="433" t="s">
        <v>275</v>
      </c>
      <c r="I7" s="433"/>
    </row>
    <row r="8" spans="1:11" ht="18" customHeight="1" thickTop="1" thickBot="1">
      <c r="A8" s="429"/>
      <c r="B8" s="429"/>
      <c r="C8" s="464"/>
      <c r="D8" s="464"/>
      <c r="E8" s="464"/>
      <c r="F8" s="464"/>
      <c r="G8" s="463"/>
      <c r="H8" s="434"/>
      <c r="I8" s="434"/>
    </row>
    <row r="9" spans="1:11" ht="28.5" customHeight="1" thickTop="1">
      <c r="A9" s="438"/>
      <c r="B9" s="438"/>
      <c r="C9" s="370"/>
      <c r="D9" s="370"/>
      <c r="E9" s="370"/>
      <c r="F9" s="370"/>
      <c r="G9" s="373"/>
      <c r="H9" s="444"/>
      <c r="I9" s="444"/>
    </row>
    <row r="10" spans="1:11" ht="40.15" customHeight="1" thickBot="1">
      <c r="A10" s="469">
        <v>2015</v>
      </c>
      <c r="B10" s="470"/>
      <c r="C10" s="306">
        <v>4094333</v>
      </c>
      <c r="D10" s="306">
        <v>1162039</v>
      </c>
      <c r="E10" s="306">
        <v>1749320</v>
      </c>
      <c r="F10" s="306">
        <v>5414831</v>
      </c>
      <c r="G10" s="307">
        <f>SUM(C10:F10)</f>
        <v>12420523</v>
      </c>
      <c r="H10" s="465">
        <v>2015</v>
      </c>
      <c r="I10" s="466"/>
    </row>
    <row r="11" spans="1:11" ht="40.15" customHeight="1" thickTop="1" thickBot="1">
      <c r="A11" s="467">
        <v>2016</v>
      </c>
      <c r="B11" s="468"/>
      <c r="C11" s="256">
        <v>4762188</v>
      </c>
      <c r="D11" s="256">
        <v>1372539</v>
      </c>
      <c r="E11" s="256">
        <v>3165575</v>
      </c>
      <c r="F11" s="256">
        <v>4155807</v>
      </c>
      <c r="G11" s="308">
        <f t="shared" ref="G11:G14" si="0">SUM(C11:F11)</f>
        <v>13456109</v>
      </c>
      <c r="H11" s="475">
        <v>2016</v>
      </c>
      <c r="I11" s="476"/>
    </row>
    <row r="12" spans="1:11" ht="40.15" customHeight="1" thickTop="1" thickBot="1">
      <c r="A12" s="471">
        <v>2017</v>
      </c>
      <c r="B12" s="472"/>
      <c r="C12" s="257">
        <v>1188715</v>
      </c>
      <c r="D12" s="257">
        <v>346866</v>
      </c>
      <c r="E12" s="257">
        <v>514607</v>
      </c>
      <c r="F12" s="257">
        <v>3254662</v>
      </c>
      <c r="G12" s="309">
        <f t="shared" si="0"/>
        <v>5304850</v>
      </c>
      <c r="H12" s="473">
        <v>2017</v>
      </c>
      <c r="I12" s="474"/>
    </row>
    <row r="13" spans="1:11" ht="40.15" customHeight="1" thickTop="1" thickBot="1">
      <c r="A13" s="477">
        <v>2018</v>
      </c>
      <c r="B13" s="478"/>
      <c r="C13" s="258">
        <v>987770</v>
      </c>
      <c r="D13" s="258">
        <v>322144</v>
      </c>
      <c r="E13" s="258">
        <v>549089</v>
      </c>
      <c r="F13" s="258">
        <v>3292357</v>
      </c>
      <c r="G13" s="310">
        <f t="shared" si="0"/>
        <v>5151360</v>
      </c>
      <c r="H13" s="479">
        <v>2018</v>
      </c>
      <c r="I13" s="480"/>
    </row>
    <row r="14" spans="1:11" ht="40.15" customHeight="1" thickTop="1">
      <c r="A14" s="471">
        <v>2019</v>
      </c>
      <c r="B14" s="472"/>
      <c r="C14" s="257">
        <v>972754</v>
      </c>
      <c r="D14" s="257">
        <v>494067</v>
      </c>
      <c r="E14" s="257">
        <v>600195</v>
      </c>
      <c r="F14" s="257">
        <v>4029281</v>
      </c>
      <c r="G14" s="309">
        <f t="shared" si="0"/>
        <v>6096297</v>
      </c>
      <c r="H14" s="473">
        <v>2019</v>
      </c>
      <c r="I14" s="474"/>
    </row>
  </sheetData>
  <mergeCells count="20">
    <mergeCell ref="A14:B14"/>
    <mergeCell ref="H14:I14"/>
    <mergeCell ref="H11:I11"/>
    <mergeCell ref="A13:B13"/>
    <mergeCell ref="H13:I13"/>
    <mergeCell ref="H10:I10"/>
    <mergeCell ref="A11:B11"/>
    <mergeCell ref="A10:B10"/>
    <mergeCell ref="A12:B12"/>
    <mergeCell ref="H12:I12"/>
    <mergeCell ref="G7:G9"/>
    <mergeCell ref="H7:I9"/>
    <mergeCell ref="A1:I1"/>
    <mergeCell ref="A3:I3"/>
    <mergeCell ref="F7:F9"/>
    <mergeCell ref="A7:B9"/>
    <mergeCell ref="E7:E9"/>
    <mergeCell ref="D7:D9"/>
    <mergeCell ref="C7:C9"/>
    <mergeCell ref="A5:I5"/>
  </mergeCells>
  <phoneticPr fontId="0" type="noConversion"/>
  <printOptions horizontalCentered="1"/>
  <pageMargins left="0.39370078740157483" right="0.39370078740157483" top="0.98425196850393704" bottom="0" header="0.51181102362204722" footer="0.51181102362204722"/>
  <pageSetup paperSize="9"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13">
    <tabColor theme="3" tint="0.39997558519241921"/>
  </sheetPr>
  <dimension ref="A1:Q16"/>
  <sheetViews>
    <sheetView showGridLines="0" rightToLeft="1" view="pageBreakPreview" zoomScaleNormal="100" zoomScaleSheetLayoutView="100" workbookViewId="0">
      <selection activeCell="G10" sqref="G10"/>
    </sheetView>
  </sheetViews>
  <sheetFormatPr defaultColWidth="9.140625" defaultRowHeight="15.75"/>
  <cols>
    <col min="1" max="1" width="7.42578125" style="75" customWidth="1"/>
    <col min="2" max="2" width="15.7109375" style="76" customWidth="1"/>
    <col min="3" max="7" width="12.7109375" style="34" customWidth="1"/>
    <col min="8" max="8" width="15.7109375" style="77" customWidth="1"/>
    <col min="9" max="9" width="4.7109375" style="77" customWidth="1"/>
    <col min="10" max="16384" width="9.140625" style="72"/>
  </cols>
  <sheetData>
    <row r="1" spans="1:17" s="68" customFormat="1" ht="58.5" customHeight="1">
      <c r="A1" s="341"/>
      <c r="B1" s="366"/>
      <c r="C1" s="366"/>
      <c r="D1" s="366"/>
      <c r="E1" s="366"/>
      <c r="F1" s="366"/>
      <c r="G1" s="366"/>
      <c r="H1" s="366"/>
      <c r="I1" s="366"/>
      <c r="J1" s="81"/>
      <c r="K1" s="81"/>
      <c r="L1" s="81"/>
      <c r="M1" s="81"/>
      <c r="N1" s="81"/>
      <c r="O1" s="81"/>
      <c r="P1" s="81"/>
      <c r="Q1" s="81"/>
    </row>
    <row r="2" spans="1:17" s="38" customFormat="1" ht="18" customHeight="1">
      <c r="A2" s="52" t="s">
        <v>37</v>
      </c>
      <c r="B2" s="53"/>
      <c r="C2" s="53"/>
      <c r="D2" s="53"/>
      <c r="E2" s="53"/>
      <c r="F2" s="53"/>
      <c r="G2" s="53"/>
      <c r="H2" s="53"/>
      <c r="I2" s="53"/>
    </row>
    <row r="3" spans="1:17" s="4" customFormat="1" ht="15" customHeight="1">
      <c r="A3" s="324" t="s">
        <v>283</v>
      </c>
      <c r="B3" s="324"/>
      <c r="C3" s="324"/>
      <c r="D3" s="324"/>
      <c r="E3" s="324"/>
      <c r="F3" s="324"/>
      <c r="G3" s="324"/>
      <c r="H3" s="324"/>
      <c r="I3" s="324"/>
      <c r="K3" s="20"/>
    </row>
    <row r="4" spans="1:17" s="38" customFormat="1">
      <c r="A4" s="36" t="s">
        <v>38</v>
      </c>
      <c r="B4" s="33"/>
      <c r="C4" s="12"/>
      <c r="D4" s="12"/>
      <c r="E4" s="12"/>
      <c r="F4" s="12"/>
      <c r="G4" s="12"/>
      <c r="H4" s="5"/>
      <c r="I4" s="12"/>
    </row>
    <row r="5" spans="1:17" s="38" customFormat="1" ht="13.5" customHeight="1">
      <c r="A5" s="371" t="s">
        <v>288</v>
      </c>
      <c r="B5" s="371"/>
      <c r="C5" s="371"/>
      <c r="D5" s="371"/>
      <c r="E5" s="371"/>
      <c r="F5" s="371"/>
      <c r="G5" s="371"/>
      <c r="H5" s="371"/>
      <c r="I5" s="371"/>
    </row>
    <row r="6" spans="1:17" s="38" customFormat="1" ht="23.25" customHeight="1">
      <c r="A6" s="23" t="s">
        <v>297</v>
      </c>
      <c r="B6" s="33"/>
      <c r="C6" s="34"/>
      <c r="D6" s="34"/>
      <c r="E6" s="34"/>
      <c r="F6" s="34"/>
      <c r="G6" s="34"/>
      <c r="H6" s="7"/>
      <c r="I6" s="44" t="s">
        <v>298</v>
      </c>
    </row>
    <row r="7" spans="1:17" ht="18.75" customHeight="1" thickBot="1">
      <c r="A7" s="428" t="s">
        <v>45</v>
      </c>
      <c r="B7" s="428"/>
      <c r="C7" s="369" t="s">
        <v>86</v>
      </c>
      <c r="D7" s="369" t="s">
        <v>52</v>
      </c>
      <c r="E7" s="369" t="s">
        <v>87</v>
      </c>
      <c r="F7" s="369" t="s">
        <v>166</v>
      </c>
      <c r="G7" s="372" t="s">
        <v>97</v>
      </c>
      <c r="H7" s="433" t="s">
        <v>276</v>
      </c>
      <c r="I7" s="433"/>
      <c r="N7" s="79"/>
    </row>
    <row r="8" spans="1:17" ht="18" customHeight="1" thickTop="1" thickBot="1">
      <c r="A8" s="429"/>
      <c r="B8" s="429"/>
      <c r="C8" s="464"/>
      <c r="D8" s="464"/>
      <c r="E8" s="464"/>
      <c r="F8" s="464"/>
      <c r="G8" s="463"/>
      <c r="H8" s="434"/>
      <c r="I8" s="434"/>
    </row>
    <row r="9" spans="1:17" ht="24" customHeight="1" thickTop="1">
      <c r="A9" s="438"/>
      <c r="B9" s="438"/>
      <c r="C9" s="370"/>
      <c r="D9" s="370"/>
      <c r="E9" s="370"/>
      <c r="F9" s="370"/>
      <c r="G9" s="373"/>
      <c r="H9" s="444"/>
      <c r="I9" s="444"/>
    </row>
    <row r="10" spans="1:17" ht="40.15" customHeight="1" thickBot="1">
      <c r="A10" s="485">
        <v>2015</v>
      </c>
      <c r="B10" s="486"/>
      <c r="C10" s="313">
        <v>1521706</v>
      </c>
      <c r="D10" s="313">
        <v>593657</v>
      </c>
      <c r="E10" s="313">
        <v>736724</v>
      </c>
      <c r="F10" s="313">
        <v>2485151</v>
      </c>
      <c r="G10" s="307">
        <f>SUM(C10:F10)</f>
        <v>5337238</v>
      </c>
      <c r="H10" s="487">
        <v>2015</v>
      </c>
      <c r="I10" s="488"/>
    </row>
    <row r="11" spans="1:17" ht="40.15" customHeight="1" thickTop="1" thickBot="1">
      <c r="A11" s="489">
        <v>2016</v>
      </c>
      <c r="B11" s="490"/>
      <c r="C11" s="312">
        <v>2616498</v>
      </c>
      <c r="D11" s="312">
        <v>529206</v>
      </c>
      <c r="E11" s="312">
        <v>870924</v>
      </c>
      <c r="F11" s="312">
        <v>2843942</v>
      </c>
      <c r="G11" s="308">
        <f t="shared" ref="G11:G13" si="0">SUM(C11:F11)</f>
        <v>6860570</v>
      </c>
      <c r="H11" s="491">
        <v>2016</v>
      </c>
      <c r="I11" s="492"/>
    </row>
    <row r="12" spans="1:17" ht="40.15" customHeight="1" thickTop="1" thickBot="1">
      <c r="A12" s="493">
        <v>2017</v>
      </c>
      <c r="B12" s="494"/>
      <c r="C12" s="311">
        <v>831150</v>
      </c>
      <c r="D12" s="311">
        <v>218081</v>
      </c>
      <c r="E12" s="311">
        <v>124043</v>
      </c>
      <c r="F12" s="311">
        <v>2131329</v>
      </c>
      <c r="G12" s="309">
        <f t="shared" si="0"/>
        <v>3304603</v>
      </c>
      <c r="H12" s="495">
        <v>2017</v>
      </c>
      <c r="I12" s="496"/>
    </row>
    <row r="13" spans="1:17" ht="40.15" customHeight="1" thickTop="1" thickBot="1">
      <c r="A13" s="489">
        <v>2018</v>
      </c>
      <c r="B13" s="490"/>
      <c r="C13" s="312">
        <v>621181</v>
      </c>
      <c r="D13" s="312">
        <v>100777</v>
      </c>
      <c r="E13" s="312">
        <v>108972</v>
      </c>
      <c r="F13" s="312">
        <v>2045146</v>
      </c>
      <c r="G13" s="310">
        <f t="shared" si="0"/>
        <v>2876076</v>
      </c>
      <c r="H13" s="491">
        <v>2018</v>
      </c>
      <c r="I13" s="492"/>
    </row>
    <row r="14" spans="1:17" ht="40.15" customHeight="1" thickTop="1">
      <c r="A14" s="483">
        <v>2019</v>
      </c>
      <c r="B14" s="484"/>
      <c r="C14" s="314">
        <v>681570</v>
      </c>
      <c r="D14" s="314">
        <v>175271</v>
      </c>
      <c r="E14" s="314">
        <v>342823</v>
      </c>
      <c r="F14" s="314">
        <v>2445598</v>
      </c>
      <c r="G14" s="309">
        <f>SUM(C14:F14)</f>
        <v>3645262</v>
      </c>
      <c r="H14" s="481">
        <v>2019</v>
      </c>
      <c r="I14" s="482"/>
    </row>
    <row r="15" spans="1:17">
      <c r="A15" s="101"/>
      <c r="B15" s="216"/>
      <c r="C15" s="85"/>
      <c r="D15" s="85"/>
      <c r="E15" s="85"/>
      <c r="F15" s="85"/>
      <c r="G15" s="85"/>
      <c r="H15" s="217"/>
      <c r="I15" s="217"/>
    </row>
    <row r="16" spans="1:17">
      <c r="A16" s="101"/>
      <c r="B16" s="216"/>
      <c r="C16" s="85"/>
      <c r="D16" s="85"/>
      <c r="E16" s="85"/>
      <c r="F16" s="85"/>
      <c r="G16" s="85"/>
      <c r="H16" s="217"/>
      <c r="I16" s="217"/>
    </row>
  </sheetData>
  <mergeCells count="20">
    <mergeCell ref="H14:I14"/>
    <mergeCell ref="A14:B14"/>
    <mergeCell ref="A10:B10"/>
    <mergeCell ref="H10:I10"/>
    <mergeCell ref="A11:B11"/>
    <mergeCell ref="H11:I11"/>
    <mergeCell ref="A12:B12"/>
    <mergeCell ref="H12:I12"/>
    <mergeCell ref="A13:B13"/>
    <mergeCell ref="H13:I13"/>
    <mergeCell ref="A1:I1"/>
    <mergeCell ref="A3:I3"/>
    <mergeCell ref="A5:I5"/>
    <mergeCell ref="A7:B9"/>
    <mergeCell ref="C7:C9"/>
    <mergeCell ref="G7:G9"/>
    <mergeCell ref="E7:E9"/>
    <mergeCell ref="D7:D9"/>
    <mergeCell ref="F7:F9"/>
    <mergeCell ref="H7:I9"/>
  </mergeCells>
  <phoneticPr fontId="0" type="noConversion"/>
  <printOptions horizontalCentered="1" verticalCentered="1"/>
  <pageMargins left="0" right="0" top="0" bottom="0" header="0.51181102362204722" footer="0.51181102362204722"/>
  <pageSetup paperSize="9" scale="97"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14">
    <tabColor theme="3" tint="0.39997558519241921"/>
  </sheetPr>
  <dimension ref="A1:Q26"/>
  <sheetViews>
    <sheetView showGridLines="0" rightToLeft="1" view="pageBreakPreview" zoomScaleNormal="100" zoomScaleSheetLayoutView="100" workbookViewId="0">
      <selection activeCell="A26" sqref="A26:I26"/>
    </sheetView>
  </sheetViews>
  <sheetFormatPr defaultColWidth="9.140625" defaultRowHeight="15.75"/>
  <cols>
    <col min="1" max="1" width="4.7109375" style="11" customWidth="1"/>
    <col min="2" max="2" width="15.7109375" style="10" customWidth="1"/>
    <col min="3" max="7" width="12.7109375" style="9" customWidth="1"/>
    <col min="8" max="8" width="15.7109375" style="6" customWidth="1"/>
    <col min="9" max="9" width="4.7109375" style="6" customWidth="1"/>
    <col min="10" max="14" width="9.140625" style="8"/>
    <col min="15" max="16" width="9.140625" style="8" customWidth="1"/>
    <col min="17" max="16384" width="9.140625" style="8"/>
  </cols>
  <sheetData>
    <row r="1" spans="1:17" s="32" customFormat="1" ht="23.25" customHeight="1">
      <c r="A1" s="497"/>
      <c r="B1" s="498"/>
      <c r="C1" s="498"/>
      <c r="D1" s="498"/>
      <c r="E1" s="498"/>
      <c r="F1" s="498"/>
      <c r="G1" s="498"/>
      <c r="H1" s="498"/>
      <c r="I1" s="498"/>
      <c r="J1" s="31"/>
      <c r="K1" s="31"/>
      <c r="L1" s="31"/>
      <c r="M1" s="31"/>
      <c r="N1" s="31"/>
      <c r="O1" s="31"/>
      <c r="P1" s="31"/>
      <c r="Q1" s="31"/>
    </row>
    <row r="2" spans="1:17" s="2" customFormat="1" ht="18" customHeight="1">
      <c r="A2" s="121" t="s">
        <v>161</v>
      </c>
      <c r="B2" s="61"/>
      <c r="C2" s="61"/>
      <c r="D2" s="61"/>
      <c r="E2" s="61"/>
      <c r="F2" s="61"/>
      <c r="G2" s="61"/>
      <c r="H2" s="61"/>
      <c r="I2" s="61"/>
    </row>
    <row r="3" spans="1:17" s="4" customFormat="1" ht="15" customHeight="1">
      <c r="A3" s="499">
        <v>2019</v>
      </c>
      <c r="B3" s="499"/>
      <c r="C3" s="499"/>
      <c r="D3" s="499"/>
      <c r="E3" s="499"/>
      <c r="F3" s="499"/>
      <c r="G3" s="499"/>
      <c r="H3" s="499"/>
      <c r="I3" s="499"/>
      <c r="K3" s="20"/>
    </row>
    <row r="4" spans="1:17" s="2" customFormat="1">
      <c r="A4" s="122" t="s">
        <v>162</v>
      </c>
      <c r="B4" s="54"/>
      <c r="C4" s="55"/>
      <c r="D4" s="55"/>
      <c r="E4" s="55"/>
      <c r="F4" s="55"/>
      <c r="G4" s="55"/>
      <c r="H4" s="56"/>
      <c r="I4" s="55"/>
    </row>
    <row r="5" spans="1:17" s="38" customFormat="1" ht="13.5" customHeight="1">
      <c r="A5" s="500">
        <v>2019</v>
      </c>
      <c r="B5" s="500"/>
      <c r="C5" s="500"/>
      <c r="D5" s="500"/>
      <c r="E5" s="500"/>
      <c r="F5" s="500"/>
      <c r="G5" s="500"/>
      <c r="H5" s="500"/>
      <c r="I5" s="500"/>
    </row>
    <row r="6" spans="1:17" s="2" customFormat="1" ht="28.5" customHeight="1">
      <c r="A6" s="24"/>
      <c r="B6" s="24"/>
      <c r="C6" s="24"/>
      <c r="D6" s="24"/>
      <c r="E6" s="24"/>
      <c r="F6" s="25"/>
      <c r="G6" s="26"/>
      <c r="H6" s="501"/>
      <c r="I6" s="502"/>
    </row>
    <row r="7" spans="1:17">
      <c r="A7" s="14"/>
      <c r="B7" s="57"/>
      <c r="C7" s="22"/>
      <c r="D7" s="22"/>
      <c r="E7" s="22"/>
      <c r="F7" s="22"/>
      <c r="G7" s="22"/>
      <c r="H7" s="58"/>
      <c r="I7" s="58"/>
    </row>
    <row r="8" spans="1:17">
      <c r="A8" s="14"/>
      <c r="B8" s="57"/>
      <c r="C8" s="22"/>
      <c r="D8" s="22"/>
      <c r="E8" s="22"/>
      <c r="F8" s="22"/>
      <c r="G8" s="22"/>
      <c r="H8" s="58"/>
      <c r="I8" s="58"/>
    </row>
    <row r="9" spans="1:17">
      <c r="A9" s="14"/>
      <c r="B9" s="57"/>
      <c r="C9" s="22"/>
      <c r="D9" s="22"/>
      <c r="E9" s="22"/>
      <c r="F9" s="22"/>
      <c r="G9" s="22"/>
      <c r="H9" s="58"/>
      <c r="I9" s="58"/>
    </row>
    <row r="10" spans="1:17">
      <c r="A10" s="14"/>
      <c r="B10" s="57"/>
      <c r="C10" s="22"/>
      <c r="D10" s="22"/>
      <c r="E10" s="22"/>
      <c r="F10" s="22"/>
      <c r="G10" s="22"/>
      <c r="H10" s="58"/>
      <c r="I10" s="58"/>
    </row>
    <row r="11" spans="1:17">
      <c r="A11" s="14"/>
      <c r="B11" s="57"/>
      <c r="C11" s="22"/>
      <c r="D11" s="22"/>
      <c r="E11" s="22"/>
      <c r="F11" s="22"/>
      <c r="G11" s="22"/>
      <c r="H11" s="58"/>
      <c r="I11" s="58"/>
    </row>
    <row r="12" spans="1:17">
      <c r="A12" s="14"/>
      <c r="B12" s="57"/>
      <c r="C12" s="22"/>
      <c r="D12" s="22"/>
      <c r="E12" s="22"/>
      <c r="F12" s="22"/>
      <c r="G12" s="22"/>
      <c r="H12" s="58"/>
      <c r="I12" s="58"/>
    </row>
    <row r="13" spans="1:17">
      <c r="A13" s="14"/>
      <c r="B13" s="57"/>
      <c r="C13" s="22"/>
      <c r="D13" s="22"/>
      <c r="E13" s="22"/>
      <c r="F13" s="22"/>
      <c r="G13" s="22"/>
      <c r="H13" s="58"/>
      <c r="I13" s="58"/>
    </row>
    <row r="14" spans="1:17">
      <c r="A14" s="14"/>
      <c r="B14" s="57"/>
      <c r="C14" s="22"/>
      <c r="D14" s="22"/>
      <c r="E14" s="22"/>
      <c r="F14" s="22"/>
      <c r="G14" s="22"/>
      <c r="H14" s="58"/>
      <c r="I14" s="58"/>
    </row>
    <row r="15" spans="1:17">
      <c r="A15" s="14"/>
      <c r="B15" s="57"/>
      <c r="C15" s="22"/>
      <c r="D15" s="22"/>
      <c r="E15" s="22"/>
      <c r="F15" s="22"/>
      <c r="G15" s="22"/>
      <c r="H15" s="58"/>
      <c r="I15" s="58"/>
    </row>
    <row r="16" spans="1:17">
      <c r="A16" s="14"/>
      <c r="B16" s="57"/>
      <c r="C16" s="22"/>
      <c r="D16" s="22"/>
      <c r="E16" s="22"/>
      <c r="F16" s="22"/>
      <c r="G16" s="22"/>
      <c r="H16" s="58"/>
      <c r="I16" s="58"/>
    </row>
    <row r="17" spans="1:9">
      <c r="A17" s="14"/>
      <c r="B17" s="57"/>
      <c r="C17" s="22"/>
      <c r="D17" s="22"/>
      <c r="E17" s="22"/>
      <c r="F17" s="22"/>
      <c r="G17" s="22"/>
      <c r="H17" s="58"/>
      <c r="I17" s="58"/>
    </row>
    <row r="18" spans="1:9">
      <c r="A18" s="14"/>
      <c r="B18" s="57"/>
      <c r="C18" s="22"/>
      <c r="D18" s="22"/>
      <c r="E18" s="22"/>
      <c r="F18" s="22"/>
      <c r="G18" s="22"/>
      <c r="H18" s="58"/>
      <c r="I18" s="58"/>
    </row>
    <row r="19" spans="1:9">
      <c r="A19" s="14"/>
      <c r="B19" s="57"/>
      <c r="C19" s="22"/>
      <c r="D19" s="22"/>
      <c r="E19" s="22"/>
      <c r="F19" s="22"/>
      <c r="G19" s="22"/>
      <c r="H19" s="58"/>
      <c r="I19" s="58"/>
    </row>
    <row r="20" spans="1:9">
      <c r="A20" s="14"/>
      <c r="B20" s="57"/>
      <c r="C20" s="22"/>
      <c r="D20" s="22"/>
      <c r="E20" s="22"/>
      <c r="F20" s="22"/>
      <c r="G20" s="22"/>
      <c r="H20" s="58"/>
      <c r="I20" s="58"/>
    </row>
    <row r="21" spans="1:9">
      <c r="A21" s="14"/>
      <c r="B21" s="57"/>
      <c r="C21" s="22"/>
      <c r="D21" s="22"/>
      <c r="E21" s="22"/>
      <c r="F21" s="22"/>
      <c r="G21" s="22"/>
      <c r="H21" s="58"/>
      <c r="I21" s="58"/>
    </row>
    <row r="22" spans="1:9">
      <c r="A22" s="14"/>
      <c r="B22" s="57"/>
      <c r="C22" s="22"/>
      <c r="D22" s="22"/>
      <c r="E22" s="22"/>
      <c r="F22" s="22"/>
      <c r="G22" s="22"/>
      <c r="H22" s="58"/>
      <c r="I22" s="58"/>
    </row>
    <row r="23" spans="1:9">
      <c r="A23" s="14"/>
      <c r="B23" s="57"/>
      <c r="C23" s="22"/>
      <c r="D23" s="22"/>
      <c r="E23" s="22"/>
      <c r="F23" s="22"/>
      <c r="G23" s="22"/>
      <c r="H23" s="58"/>
      <c r="I23" s="58"/>
    </row>
    <row r="24" spans="1:9">
      <c r="A24" s="14"/>
      <c r="B24" s="57"/>
      <c r="C24" s="22"/>
      <c r="D24" s="22"/>
      <c r="E24" s="22"/>
      <c r="F24" s="22"/>
      <c r="G24" s="22"/>
      <c r="H24" s="58"/>
      <c r="I24" s="58"/>
    </row>
    <row r="25" spans="1:9">
      <c r="A25" s="14"/>
      <c r="B25" s="57"/>
      <c r="C25" s="22"/>
      <c r="D25" s="22"/>
      <c r="E25" s="22"/>
      <c r="F25" s="22"/>
      <c r="G25" s="22"/>
      <c r="H25" s="58"/>
      <c r="I25" s="58"/>
    </row>
    <row r="26" spans="1:9" s="60" customFormat="1" ht="12.75">
      <c r="A26" s="503" t="s">
        <v>302</v>
      </c>
      <c r="B26" s="503"/>
      <c r="C26" s="503"/>
      <c r="D26" s="503"/>
      <c r="E26" s="503"/>
      <c r="F26" s="503"/>
      <c r="G26" s="503"/>
      <c r="H26" s="503"/>
      <c r="I26" s="503"/>
    </row>
  </sheetData>
  <mergeCells count="5">
    <mergeCell ref="A1:I1"/>
    <mergeCell ref="A3:I3"/>
    <mergeCell ref="A5:I5"/>
    <mergeCell ref="H6:I6"/>
    <mergeCell ref="A26:I26"/>
  </mergeCells>
  <phoneticPr fontId="0" type="noConversion"/>
  <printOptions horizontalCentered="1" verticalCentered="1"/>
  <pageMargins left="0" right="0" top="0" bottom="0" header="0.51181102362204722" footer="0.51181102362204722"/>
  <pageSetup paperSize="9"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12">
    <tabColor theme="3" tint="0.39997558519241921"/>
  </sheetPr>
  <dimension ref="A1:P15"/>
  <sheetViews>
    <sheetView showGridLines="0" rightToLeft="1" view="pageBreakPreview" zoomScaleNormal="100" zoomScaleSheetLayoutView="100" workbookViewId="0">
      <selection activeCell="G13" sqref="G13"/>
    </sheetView>
  </sheetViews>
  <sheetFormatPr defaultColWidth="9.140625" defaultRowHeight="15.75"/>
  <cols>
    <col min="1" max="1" width="10.7109375" style="75" customWidth="1"/>
    <col min="2" max="2" width="15.7109375" style="76" customWidth="1"/>
    <col min="3" max="7" width="12.7109375" style="34" customWidth="1"/>
    <col min="8" max="8" width="15.85546875" style="77" customWidth="1"/>
    <col min="9" max="9" width="8" style="77" customWidth="1"/>
    <col min="10" max="16384" width="9.140625" style="72"/>
  </cols>
  <sheetData>
    <row r="1" spans="1:16" s="68" customFormat="1" ht="58.5" customHeight="1">
      <c r="A1" s="341"/>
      <c r="B1" s="366"/>
      <c r="C1" s="366"/>
      <c r="D1" s="366"/>
      <c r="E1" s="366"/>
      <c r="F1" s="366"/>
      <c r="G1" s="366"/>
      <c r="H1" s="366"/>
      <c r="I1" s="366"/>
      <c r="J1" s="81"/>
      <c r="K1" s="81"/>
      <c r="L1" s="81"/>
      <c r="M1" s="81"/>
      <c r="N1" s="81"/>
      <c r="O1" s="81"/>
      <c r="P1" s="81"/>
    </row>
    <row r="2" spans="1:16" s="38" customFormat="1" ht="18" customHeight="1">
      <c r="A2" s="52" t="s">
        <v>39</v>
      </c>
      <c r="B2" s="53"/>
      <c r="C2" s="53"/>
      <c r="D2" s="53"/>
      <c r="E2" s="53"/>
      <c r="F2" s="53"/>
      <c r="G2" s="53"/>
      <c r="H2" s="53"/>
      <c r="I2" s="53"/>
    </row>
    <row r="3" spans="1:16" s="4" customFormat="1" ht="15" customHeight="1">
      <c r="A3" s="324" t="s">
        <v>283</v>
      </c>
      <c r="B3" s="324"/>
      <c r="C3" s="324"/>
      <c r="D3" s="324"/>
      <c r="E3" s="324"/>
      <c r="F3" s="324"/>
      <c r="G3" s="324"/>
      <c r="H3" s="324"/>
      <c r="I3" s="324"/>
    </row>
    <row r="4" spans="1:16" s="38" customFormat="1">
      <c r="A4" s="36" t="s">
        <v>40</v>
      </c>
      <c r="B4" s="33"/>
      <c r="C4" s="12"/>
      <c r="D4" s="12"/>
      <c r="E4" s="12"/>
      <c r="F4" s="12"/>
      <c r="G4" s="12"/>
      <c r="H4" s="5"/>
      <c r="I4" s="12"/>
    </row>
    <row r="5" spans="1:16" s="38" customFormat="1" ht="13.5" customHeight="1">
      <c r="A5" s="371" t="s">
        <v>283</v>
      </c>
      <c r="B5" s="371"/>
      <c r="C5" s="371"/>
      <c r="D5" s="371"/>
      <c r="E5" s="371"/>
      <c r="F5" s="371"/>
      <c r="G5" s="371"/>
      <c r="H5" s="371"/>
      <c r="I5" s="371"/>
    </row>
    <row r="6" spans="1:16" s="38" customFormat="1" ht="23.25" customHeight="1">
      <c r="A6" s="23" t="s">
        <v>294</v>
      </c>
      <c r="B6" s="33"/>
      <c r="C6" s="34"/>
      <c r="D6" s="34"/>
      <c r="E6" s="34"/>
      <c r="F6" s="34"/>
      <c r="G6" s="34"/>
      <c r="H6" s="7"/>
      <c r="I6" s="44" t="s">
        <v>295</v>
      </c>
    </row>
    <row r="7" spans="1:16" ht="18.75" customHeight="1" thickBot="1">
      <c r="A7" s="428" t="s">
        <v>45</v>
      </c>
      <c r="B7" s="428"/>
      <c r="C7" s="369" t="s">
        <v>86</v>
      </c>
      <c r="D7" s="369" t="s">
        <v>52</v>
      </c>
      <c r="E7" s="369" t="s">
        <v>87</v>
      </c>
      <c r="F7" s="369" t="s">
        <v>166</v>
      </c>
      <c r="G7" s="372" t="s">
        <v>97</v>
      </c>
      <c r="H7" s="333" t="s">
        <v>277</v>
      </c>
      <c r="I7" s="334"/>
      <c r="M7" s="79"/>
    </row>
    <row r="8" spans="1:16" ht="18" customHeight="1" thickTop="1" thickBot="1">
      <c r="A8" s="429"/>
      <c r="B8" s="429"/>
      <c r="C8" s="464"/>
      <c r="D8" s="464"/>
      <c r="E8" s="464"/>
      <c r="F8" s="464"/>
      <c r="G8" s="463"/>
      <c r="H8" s="504"/>
      <c r="I8" s="505"/>
    </row>
    <row r="9" spans="1:16" ht="27.75" customHeight="1" thickTop="1">
      <c r="A9" s="438"/>
      <c r="B9" s="438"/>
      <c r="C9" s="370"/>
      <c r="D9" s="370"/>
      <c r="E9" s="370"/>
      <c r="F9" s="370"/>
      <c r="G9" s="373"/>
      <c r="H9" s="504"/>
      <c r="I9" s="505"/>
    </row>
    <row r="10" spans="1:16" ht="40.15" customHeight="1" thickBot="1">
      <c r="A10" s="508">
        <v>2015</v>
      </c>
      <c r="B10" s="508"/>
      <c r="C10" s="319">
        <v>886569</v>
      </c>
      <c r="D10" s="319">
        <v>25882</v>
      </c>
      <c r="E10" s="319">
        <v>8661</v>
      </c>
      <c r="F10" s="319">
        <v>74714</v>
      </c>
      <c r="G10" s="320">
        <f>SUM(C10:F10)</f>
        <v>995826</v>
      </c>
      <c r="H10" s="509">
        <v>2015</v>
      </c>
      <c r="I10" s="509"/>
    </row>
    <row r="11" spans="1:16" ht="40.15" customHeight="1" thickTop="1" thickBot="1">
      <c r="A11" s="510">
        <v>2016</v>
      </c>
      <c r="B11" s="510"/>
      <c r="C11" s="259">
        <v>963249</v>
      </c>
      <c r="D11" s="259">
        <v>25361</v>
      </c>
      <c r="E11" s="259">
        <v>9863</v>
      </c>
      <c r="F11" s="259">
        <v>99161</v>
      </c>
      <c r="G11" s="321">
        <f t="shared" ref="G11:G14" si="0">SUM(C11:F11)</f>
        <v>1097634</v>
      </c>
      <c r="H11" s="511">
        <v>2016</v>
      </c>
      <c r="I11" s="511"/>
    </row>
    <row r="12" spans="1:16" ht="40.15" customHeight="1" thickTop="1" thickBot="1">
      <c r="A12" s="512">
        <v>2017</v>
      </c>
      <c r="B12" s="512"/>
      <c r="C12" s="318">
        <v>740701</v>
      </c>
      <c r="D12" s="318">
        <v>21080</v>
      </c>
      <c r="E12" s="318">
        <v>8992</v>
      </c>
      <c r="F12" s="318">
        <v>99161</v>
      </c>
      <c r="G12" s="322">
        <f t="shared" si="0"/>
        <v>869934</v>
      </c>
      <c r="H12" s="513">
        <v>2017</v>
      </c>
      <c r="I12" s="513"/>
    </row>
    <row r="13" spans="1:16" ht="40.15" customHeight="1" thickTop="1" thickBot="1">
      <c r="A13" s="510">
        <v>2018</v>
      </c>
      <c r="B13" s="510"/>
      <c r="C13" s="259">
        <v>565874</v>
      </c>
      <c r="D13" s="259">
        <v>33837</v>
      </c>
      <c r="E13" s="259">
        <v>21192</v>
      </c>
      <c r="F13" s="259">
        <v>117308</v>
      </c>
      <c r="G13" s="321">
        <f t="shared" si="0"/>
        <v>738211</v>
      </c>
      <c r="H13" s="514">
        <v>2018</v>
      </c>
      <c r="I13" s="514"/>
    </row>
    <row r="14" spans="1:16" ht="40.15" customHeight="1" thickTop="1">
      <c r="A14" s="506">
        <v>2019</v>
      </c>
      <c r="B14" s="506"/>
      <c r="C14" s="257">
        <v>591552</v>
      </c>
      <c r="D14" s="257">
        <v>25936</v>
      </c>
      <c r="E14" s="257">
        <v>8933</v>
      </c>
      <c r="F14" s="257">
        <v>89476</v>
      </c>
      <c r="G14" s="309">
        <f t="shared" si="0"/>
        <v>715897</v>
      </c>
      <c r="H14" s="507">
        <v>2019</v>
      </c>
      <c r="I14" s="507"/>
    </row>
    <row r="15" spans="1:16" s="79" customFormat="1" ht="28.5" customHeight="1">
      <c r="A15" s="315"/>
      <c r="B15" s="315"/>
      <c r="C15" s="316"/>
      <c r="D15" s="316"/>
      <c r="E15" s="316"/>
      <c r="F15" s="316"/>
      <c r="G15" s="317"/>
      <c r="H15" s="268"/>
      <c r="I15" s="268"/>
    </row>
  </sheetData>
  <mergeCells count="20">
    <mergeCell ref="A14:B14"/>
    <mergeCell ref="H14:I14"/>
    <mergeCell ref="A10:B10"/>
    <mergeCell ref="H10:I10"/>
    <mergeCell ref="A11:B11"/>
    <mergeCell ref="H11:I11"/>
    <mergeCell ref="A12:B12"/>
    <mergeCell ref="H12:I12"/>
    <mergeCell ref="A13:B13"/>
    <mergeCell ref="H13:I13"/>
    <mergeCell ref="A1:I1"/>
    <mergeCell ref="C7:C9"/>
    <mergeCell ref="A3:I3"/>
    <mergeCell ref="A5:I5"/>
    <mergeCell ref="A7:B9"/>
    <mergeCell ref="H7:I9"/>
    <mergeCell ref="F7:F9"/>
    <mergeCell ref="E7:E9"/>
    <mergeCell ref="G7:G9"/>
    <mergeCell ref="D7:D9"/>
  </mergeCells>
  <phoneticPr fontId="0" type="noConversion"/>
  <printOptions horizontalCentered="1" verticalCentered="1"/>
  <pageMargins left="0" right="0" top="0" bottom="0" header="0.51181102362204722" footer="0.51181102362204722"/>
  <pageSetup paperSize="9"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17">
    <tabColor theme="3" tint="0.39997558519241921"/>
  </sheetPr>
  <dimension ref="A1:Q28"/>
  <sheetViews>
    <sheetView showGridLines="0" rightToLeft="1" view="pageBreakPreview" topLeftCell="A11" zoomScaleNormal="100" zoomScaleSheetLayoutView="100" workbookViewId="0">
      <selection activeCell="A28" sqref="A28:I28"/>
    </sheetView>
  </sheetViews>
  <sheetFormatPr defaultColWidth="8.85546875" defaultRowHeight="15.75"/>
  <cols>
    <col min="1" max="1" width="3.7109375" style="11" customWidth="1"/>
    <col min="2" max="2" width="15.7109375" style="10" customWidth="1"/>
    <col min="3" max="7" width="12.7109375" style="9" customWidth="1"/>
    <col min="8" max="8" width="15.7109375" style="6" customWidth="1"/>
    <col min="9" max="9" width="8.7109375" style="6" customWidth="1"/>
    <col min="10" max="16384" width="8.85546875" style="8"/>
  </cols>
  <sheetData>
    <row r="1" spans="1:17" s="32" customFormat="1" ht="34.5" customHeight="1">
      <c r="A1" s="497"/>
      <c r="B1" s="498"/>
      <c r="C1" s="498"/>
      <c r="D1" s="498"/>
      <c r="E1" s="498"/>
      <c r="F1" s="498"/>
      <c r="G1" s="498"/>
      <c r="H1" s="498"/>
      <c r="I1" s="498"/>
      <c r="J1" s="31"/>
      <c r="K1" s="31"/>
      <c r="L1" s="31"/>
      <c r="M1" s="31"/>
      <c r="N1" s="31"/>
      <c r="O1" s="31"/>
      <c r="P1" s="31"/>
      <c r="Q1" s="31"/>
    </row>
    <row r="2" spans="1:17" s="2" customFormat="1" ht="18" customHeight="1">
      <c r="A2" s="121" t="s">
        <v>39</v>
      </c>
      <c r="B2" s="61"/>
      <c r="C2" s="61"/>
      <c r="D2" s="61"/>
      <c r="E2" s="61"/>
      <c r="F2" s="61"/>
      <c r="G2" s="61"/>
      <c r="H2" s="61"/>
      <c r="I2" s="61"/>
    </row>
    <row r="3" spans="1:17" s="4" customFormat="1" ht="15" customHeight="1">
      <c r="A3" s="499">
        <v>2019</v>
      </c>
      <c r="B3" s="499"/>
      <c r="C3" s="499"/>
      <c r="D3" s="499"/>
      <c r="E3" s="499"/>
      <c r="F3" s="499"/>
      <c r="G3" s="499"/>
      <c r="H3" s="499"/>
      <c r="I3" s="499"/>
      <c r="K3" s="20"/>
    </row>
    <row r="4" spans="1:17" s="2" customFormat="1">
      <c r="A4" s="122" t="s">
        <v>40</v>
      </c>
      <c r="B4" s="54"/>
      <c r="C4" s="55"/>
      <c r="D4" s="55"/>
      <c r="E4" s="55"/>
      <c r="F4" s="55"/>
      <c r="G4" s="55"/>
      <c r="H4" s="56"/>
      <c r="I4" s="55"/>
    </row>
    <row r="5" spans="1:17" s="38" customFormat="1" ht="13.5" customHeight="1">
      <c r="A5" s="500">
        <v>2019</v>
      </c>
      <c r="B5" s="500"/>
      <c r="C5" s="500"/>
      <c r="D5" s="500"/>
      <c r="E5" s="500"/>
      <c r="F5" s="500"/>
      <c r="G5" s="500"/>
      <c r="H5" s="500"/>
      <c r="I5" s="500"/>
    </row>
    <row r="6" spans="1:17" ht="24" customHeight="1">
      <c r="A6" s="14"/>
      <c r="B6" s="15"/>
      <c r="C6" s="16"/>
      <c r="D6" s="16"/>
      <c r="E6" s="16"/>
      <c r="F6" s="16"/>
      <c r="G6" s="17"/>
      <c r="H6" s="18"/>
      <c r="I6" s="19"/>
    </row>
    <row r="7" spans="1:17" ht="24" customHeight="1">
      <c r="A7" s="14"/>
      <c r="B7" s="15"/>
      <c r="C7" s="16"/>
      <c r="D7" s="16"/>
      <c r="E7" s="16"/>
      <c r="F7" s="16"/>
      <c r="G7" s="17"/>
      <c r="H7" s="18"/>
      <c r="I7" s="19"/>
    </row>
    <row r="8" spans="1:17" ht="23.25" customHeight="1">
      <c r="A8" s="14"/>
      <c r="B8" s="15"/>
      <c r="C8" s="16"/>
      <c r="D8" s="16"/>
      <c r="E8" s="16"/>
      <c r="F8" s="16"/>
      <c r="G8" s="17"/>
      <c r="H8" s="18"/>
      <c r="I8" s="19"/>
    </row>
    <row r="9" spans="1:17" ht="23.25" customHeight="1">
      <c r="A9" s="14"/>
      <c r="B9" s="15"/>
      <c r="C9" s="16"/>
      <c r="D9" s="16"/>
      <c r="E9" s="16"/>
      <c r="F9" s="16"/>
      <c r="G9" s="17"/>
      <c r="H9" s="18"/>
      <c r="I9" s="19"/>
    </row>
    <row r="10" spans="1:17" ht="23.25" customHeight="1">
      <c r="A10" s="14"/>
      <c r="B10" s="15"/>
      <c r="C10" s="16"/>
      <c r="D10" s="16"/>
      <c r="E10" s="16"/>
      <c r="F10" s="16"/>
      <c r="G10" s="17"/>
      <c r="H10" s="18"/>
      <c r="I10" s="19"/>
    </row>
    <row r="11" spans="1:17" ht="23.25" customHeight="1">
      <c r="A11" s="14"/>
      <c r="B11" s="15"/>
      <c r="C11" s="16"/>
      <c r="D11" s="16"/>
      <c r="E11" s="16"/>
      <c r="F11" s="16"/>
      <c r="G11" s="17"/>
      <c r="H11" s="18"/>
      <c r="I11" s="19"/>
    </row>
    <row r="12" spans="1:17" ht="23.25" customHeight="1">
      <c r="A12" s="14"/>
      <c r="B12" s="15"/>
      <c r="C12" s="16"/>
      <c r="D12" s="16"/>
      <c r="E12" s="16"/>
      <c r="F12" s="16"/>
      <c r="G12" s="17"/>
      <c r="H12" s="18"/>
      <c r="I12" s="19"/>
    </row>
    <row r="13" spans="1:17" ht="23.25" customHeight="1">
      <c r="A13" s="14"/>
      <c r="B13" s="15"/>
      <c r="C13" s="16"/>
      <c r="D13" s="16"/>
      <c r="E13" s="16"/>
      <c r="F13" s="16"/>
      <c r="G13" s="17"/>
      <c r="H13" s="18"/>
      <c r="I13" s="19"/>
    </row>
    <row r="14" spans="1:17">
      <c r="A14" s="14"/>
      <c r="B14" s="57"/>
      <c r="C14" s="22"/>
      <c r="D14" s="22"/>
      <c r="E14" s="22"/>
      <c r="F14" s="22"/>
      <c r="G14" s="22"/>
      <c r="H14" s="58"/>
      <c r="I14" s="58"/>
    </row>
    <row r="15" spans="1:17">
      <c r="A15" s="14"/>
      <c r="B15" s="57"/>
      <c r="C15" s="22"/>
      <c r="D15" s="22"/>
      <c r="E15" s="22"/>
      <c r="F15" s="22"/>
      <c r="G15" s="22"/>
      <c r="H15" s="58"/>
      <c r="I15" s="58"/>
    </row>
    <row r="16" spans="1:17">
      <c r="A16" s="14"/>
      <c r="B16" s="57"/>
      <c r="C16" s="22"/>
      <c r="D16" s="22"/>
      <c r="E16" s="22"/>
      <c r="F16" s="22"/>
      <c r="G16" s="22"/>
      <c r="H16" s="58"/>
      <c r="I16" s="58"/>
    </row>
    <row r="17" spans="1:9">
      <c r="A17" s="14"/>
      <c r="B17" s="57"/>
      <c r="C17" s="22"/>
      <c r="D17" s="22"/>
      <c r="E17" s="22"/>
      <c r="F17" s="22"/>
      <c r="G17" s="22"/>
      <c r="H17" s="58"/>
      <c r="I17" s="58"/>
    </row>
    <row r="18" spans="1:9">
      <c r="A18" s="14"/>
      <c r="B18" s="57"/>
      <c r="C18" s="22"/>
      <c r="D18" s="22"/>
      <c r="E18" s="22"/>
      <c r="F18" s="22"/>
      <c r="G18" s="22"/>
      <c r="H18" s="58"/>
      <c r="I18" s="58"/>
    </row>
    <row r="19" spans="1:9">
      <c r="A19" s="14"/>
      <c r="B19" s="57"/>
      <c r="C19" s="22"/>
      <c r="D19" s="22"/>
      <c r="E19" s="22"/>
      <c r="F19" s="22"/>
      <c r="G19" s="22"/>
      <c r="H19" s="58"/>
      <c r="I19" s="58"/>
    </row>
    <row r="20" spans="1:9">
      <c r="A20" s="14"/>
      <c r="B20" s="57"/>
      <c r="C20" s="22"/>
      <c r="D20" s="22"/>
      <c r="E20" s="22"/>
      <c r="F20" s="22"/>
      <c r="G20" s="22"/>
      <c r="H20" s="58"/>
      <c r="I20" s="58"/>
    </row>
    <row r="21" spans="1:9">
      <c r="A21" s="14"/>
      <c r="B21" s="57"/>
      <c r="C21" s="22"/>
      <c r="D21" s="22"/>
      <c r="E21" s="22"/>
      <c r="F21" s="22"/>
      <c r="G21" s="22"/>
      <c r="H21" s="58"/>
      <c r="I21" s="58"/>
    </row>
    <row r="22" spans="1:9">
      <c r="A22" s="14"/>
      <c r="B22" s="57"/>
      <c r="C22" s="22"/>
      <c r="D22" s="22"/>
      <c r="E22" s="22"/>
      <c r="F22" s="22"/>
      <c r="G22" s="22"/>
      <c r="H22" s="58"/>
      <c r="I22" s="58"/>
    </row>
    <row r="23" spans="1:9">
      <c r="A23" s="14"/>
      <c r="B23" s="57"/>
      <c r="C23" s="22"/>
      <c r="D23" s="22"/>
      <c r="E23" s="22"/>
      <c r="F23" s="22"/>
      <c r="G23" s="22"/>
      <c r="H23" s="58"/>
      <c r="I23" s="58"/>
    </row>
    <row r="24" spans="1:9">
      <c r="A24" s="14"/>
      <c r="B24" s="57"/>
      <c r="C24" s="22"/>
      <c r="D24" s="22"/>
      <c r="E24" s="22"/>
      <c r="F24" s="22"/>
      <c r="G24" s="22"/>
      <c r="H24" s="58"/>
      <c r="I24" s="58"/>
    </row>
    <row r="25" spans="1:9">
      <c r="A25" s="14"/>
      <c r="B25" s="57"/>
      <c r="C25" s="22"/>
      <c r="D25" s="22"/>
      <c r="E25" s="22"/>
      <c r="F25" s="22"/>
      <c r="G25" s="22"/>
      <c r="H25" s="58"/>
      <c r="I25" s="58"/>
    </row>
    <row r="26" spans="1:9">
      <c r="A26" s="14"/>
      <c r="B26" s="57"/>
      <c r="C26" s="22"/>
      <c r="D26" s="22"/>
      <c r="E26" s="22"/>
      <c r="F26" s="22"/>
      <c r="G26" s="22"/>
      <c r="H26" s="58"/>
      <c r="I26" s="58"/>
    </row>
    <row r="27" spans="1:9">
      <c r="A27" s="14"/>
      <c r="B27" s="57"/>
      <c r="C27" s="22"/>
      <c r="D27" s="22"/>
      <c r="E27" s="22"/>
      <c r="F27" s="22"/>
      <c r="G27" s="22"/>
      <c r="H27" s="58"/>
      <c r="I27" s="58"/>
    </row>
    <row r="28" spans="1:9" s="60" customFormat="1" ht="15.75" customHeight="1">
      <c r="A28" s="503" t="s">
        <v>296</v>
      </c>
      <c r="B28" s="503"/>
      <c r="C28" s="503"/>
      <c r="D28" s="503"/>
      <c r="E28" s="503"/>
      <c r="F28" s="503"/>
      <c r="G28" s="503"/>
      <c r="H28" s="503"/>
      <c r="I28" s="503"/>
    </row>
  </sheetData>
  <mergeCells count="4">
    <mergeCell ref="A3:I3"/>
    <mergeCell ref="A5:I5"/>
    <mergeCell ref="A1:I1"/>
    <mergeCell ref="A28:I28"/>
  </mergeCells>
  <phoneticPr fontId="0" type="noConversion"/>
  <printOptions horizontalCentered="1" verticalCentered="1"/>
  <pageMargins left="0" right="0" top="0" bottom="0" header="0.51181102362204722" footer="0.51181102362204722"/>
  <pageSetup paperSize="9"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29"/>
  <sheetViews>
    <sheetView rightToLeft="1" view="pageBreakPreview" topLeftCell="A7" zoomScaleNormal="89" zoomScaleSheetLayoutView="100" workbookViewId="0">
      <selection activeCell="D24" sqref="D24"/>
    </sheetView>
  </sheetViews>
  <sheetFormatPr defaultRowHeight="12.75"/>
  <cols>
    <col min="1" max="1" width="45.7109375" style="120" customWidth="1"/>
    <col min="2" max="5" width="11.7109375" style="123" customWidth="1"/>
    <col min="6" max="6" width="45.7109375" style="120" customWidth="1"/>
  </cols>
  <sheetData>
    <row r="1" spans="1:11" s="140" customFormat="1" ht="54" customHeight="1">
      <c r="A1" s="453"/>
      <c r="B1" s="454"/>
      <c r="C1" s="454"/>
      <c r="D1" s="454"/>
      <c r="E1" s="454"/>
      <c r="F1" s="454"/>
    </row>
    <row r="2" spans="1:11" s="76" customFormat="1" ht="20.25">
      <c r="A2" s="455" t="s">
        <v>244</v>
      </c>
      <c r="B2" s="455"/>
      <c r="C2" s="455"/>
      <c r="D2" s="455"/>
      <c r="E2" s="455"/>
      <c r="F2" s="455"/>
      <c r="G2" s="199"/>
      <c r="H2" s="199"/>
      <c r="I2" s="199"/>
      <c r="J2" s="199"/>
      <c r="K2" s="199"/>
    </row>
    <row r="3" spans="1:11" s="76" customFormat="1" ht="36.6" customHeight="1">
      <c r="A3" s="456" t="s">
        <v>287</v>
      </c>
      <c r="B3" s="455"/>
      <c r="C3" s="455"/>
      <c r="D3" s="455"/>
      <c r="E3" s="455"/>
      <c r="F3" s="455"/>
      <c r="G3" s="200"/>
      <c r="H3" s="199"/>
      <c r="I3" s="199"/>
      <c r="J3" s="199"/>
      <c r="K3" s="199"/>
    </row>
    <row r="4" spans="1:11" s="76" customFormat="1" ht="15.75" customHeight="1">
      <c r="A4" s="457" t="s">
        <v>245</v>
      </c>
      <c r="B4" s="457"/>
      <c r="C4" s="457"/>
      <c r="D4" s="457"/>
      <c r="E4" s="457"/>
      <c r="F4" s="457"/>
      <c r="G4" s="201"/>
      <c r="H4" s="201"/>
      <c r="I4" s="201"/>
      <c r="J4" s="201"/>
      <c r="K4" s="201"/>
    </row>
    <row r="5" spans="1:11" s="76" customFormat="1" ht="15.75" customHeight="1">
      <c r="A5" s="457" t="s">
        <v>246</v>
      </c>
      <c r="B5" s="457"/>
      <c r="C5" s="457"/>
      <c r="D5" s="457"/>
      <c r="E5" s="457"/>
      <c r="F5" s="457"/>
      <c r="G5" s="202"/>
      <c r="H5" s="201"/>
      <c r="I5" s="201"/>
      <c r="J5" s="201"/>
      <c r="K5" s="201"/>
    </row>
    <row r="6" spans="1:11" s="76" customFormat="1" ht="15.75" customHeight="1">
      <c r="A6" s="522" t="s">
        <v>286</v>
      </c>
      <c r="B6" s="522"/>
      <c r="C6" s="522"/>
      <c r="D6" s="522"/>
      <c r="E6" s="522"/>
      <c r="F6" s="522"/>
      <c r="G6" s="202"/>
      <c r="H6" s="201"/>
      <c r="I6" s="201"/>
      <c r="J6" s="201"/>
      <c r="K6" s="201"/>
    </row>
    <row r="7" spans="1:11" s="76" customFormat="1" ht="16.5">
      <c r="A7" s="144" t="s">
        <v>293</v>
      </c>
      <c r="B7" s="142"/>
      <c r="C7" s="203"/>
      <c r="D7" s="143"/>
      <c r="E7" s="143"/>
      <c r="F7" s="141" t="s">
        <v>292</v>
      </c>
    </row>
    <row r="8" spans="1:11" s="124" customFormat="1" ht="34.5" customHeight="1">
      <c r="A8" s="461" t="s">
        <v>54</v>
      </c>
      <c r="B8" s="523" t="s">
        <v>247</v>
      </c>
      <c r="C8" s="449"/>
      <c r="D8" s="449"/>
      <c r="E8" s="449"/>
      <c r="F8" s="515" t="s">
        <v>221</v>
      </c>
    </row>
    <row r="9" spans="1:11" s="124" customFormat="1" ht="17.25" customHeight="1">
      <c r="A9" s="521"/>
      <c r="B9" s="204" t="s">
        <v>55</v>
      </c>
      <c r="C9" s="204" t="s">
        <v>56</v>
      </c>
      <c r="D9" s="204" t="s">
        <v>29</v>
      </c>
      <c r="E9" s="204" t="s">
        <v>16</v>
      </c>
      <c r="F9" s="516"/>
    </row>
    <row r="10" spans="1:11" s="124" customFormat="1" ht="17.25" customHeight="1">
      <c r="A10" s="462"/>
      <c r="B10" s="205" t="s">
        <v>57</v>
      </c>
      <c r="C10" s="205" t="s">
        <v>58</v>
      </c>
      <c r="D10" s="205" t="s">
        <v>163</v>
      </c>
      <c r="E10" s="205" t="s">
        <v>23</v>
      </c>
      <c r="F10" s="517"/>
    </row>
    <row r="11" spans="1:11" s="161" customFormat="1" ht="24.95" customHeight="1" thickBot="1">
      <c r="A11" s="160" t="s">
        <v>223</v>
      </c>
      <c r="B11" s="106"/>
      <c r="C11" s="106"/>
      <c r="D11" s="106"/>
      <c r="E11" s="105"/>
      <c r="F11" s="206" t="s">
        <v>59</v>
      </c>
    </row>
    <row r="12" spans="1:11" s="124" customFormat="1" ht="19.5" customHeight="1" thickTop="1" thickBot="1">
      <c r="A12" s="164" t="s">
        <v>249</v>
      </c>
      <c r="B12" s="107">
        <v>2678310</v>
      </c>
      <c r="C12" s="107">
        <v>551087</v>
      </c>
      <c r="D12" s="107">
        <v>216227</v>
      </c>
      <c r="E12" s="163">
        <f>SUM(B12:D12)</f>
        <v>3445624</v>
      </c>
      <c r="F12" s="207" t="s">
        <v>248</v>
      </c>
    </row>
    <row r="13" spans="1:11" s="124" customFormat="1" ht="19.5" customHeight="1" thickTop="1" thickBot="1">
      <c r="A13" s="166" t="s">
        <v>251</v>
      </c>
      <c r="B13" s="106">
        <v>1900053</v>
      </c>
      <c r="C13" s="106">
        <v>224212</v>
      </c>
      <c r="D13" s="106">
        <v>56937</v>
      </c>
      <c r="E13" s="260">
        <f t="shared" ref="E13:E17" si="0">SUM(B13:D13)</f>
        <v>2181202</v>
      </c>
      <c r="F13" s="208" t="s">
        <v>250</v>
      </c>
    </row>
    <row r="14" spans="1:11" s="124" customFormat="1" ht="19.5" customHeight="1" thickTop="1" thickBot="1">
      <c r="A14" s="164" t="s">
        <v>253</v>
      </c>
      <c r="B14" s="107">
        <v>152412</v>
      </c>
      <c r="C14" s="107">
        <v>25682</v>
      </c>
      <c r="D14" s="107">
        <v>13711</v>
      </c>
      <c r="E14" s="163">
        <f t="shared" si="0"/>
        <v>191805</v>
      </c>
      <c r="F14" s="207" t="s">
        <v>252</v>
      </c>
    </row>
    <row r="15" spans="1:11" s="124" customFormat="1" ht="19.5" customHeight="1" thickTop="1" thickBot="1">
      <c r="A15" s="168" t="s">
        <v>255</v>
      </c>
      <c r="B15" s="108">
        <v>6725</v>
      </c>
      <c r="C15" s="108">
        <v>0</v>
      </c>
      <c r="D15" s="108">
        <v>0</v>
      </c>
      <c r="E15" s="260">
        <f t="shared" si="0"/>
        <v>6725</v>
      </c>
      <c r="F15" s="209" t="s">
        <v>254</v>
      </c>
    </row>
    <row r="16" spans="1:11" s="124" customFormat="1" ht="19.5" customHeight="1" thickTop="1" thickBot="1">
      <c r="A16" s="164" t="s">
        <v>257</v>
      </c>
      <c r="B16" s="107">
        <v>407260</v>
      </c>
      <c r="C16" s="107">
        <v>64439</v>
      </c>
      <c r="D16" s="107">
        <v>35169</v>
      </c>
      <c r="E16" s="163">
        <f t="shared" si="0"/>
        <v>506868</v>
      </c>
      <c r="F16" s="207" t="s">
        <v>256</v>
      </c>
    </row>
    <row r="17" spans="1:6" s="124" customFormat="1" ht="19.5" customHeight="1" thickTop="1">
      <c r="A17" s="168" t="s">
        <v>259</v>
      </c>
      <c r="B17" s="108">
        <v>30577</v>
      </c>
      <c r="C17" s="108">
        <v>1853</v>
      </c>
      <c r="D17" s="108">
        <v>3634</v>
      </c>
      <c r="E17" s="261">
        <f t="shared" si="0"/>
        <v>36064</v>
      </c>
      <c r="F17" s="209" t="s">
        <v>258</v>
      </c>
    </row>
    <row r="18" spans="1:6" s="124" customFormat="1" ht="24.75" customHeight="1">
      <c r="A18" s="170" t="s">
        <v>261</v>
      </c>
      <c r="B18" s="109">
        <f>B12-B13+B14+B15-B16+B17</f>
        <v>560711</v>
      </c>
      <c r="C18" s="109">
        <f>C12-C13+C14+C15-C16+C17</f>
        <v>289971</v>
      </c>
      <c r="D18" s="109">
        <f>D12-D13+D14+D15-D16+D17</f>
        <v>141466</v>
      </c>
      <c r="E18" s="109">
        <f>E12-E13+E14+E15-E16+E17</f>
        <v>992148</v>
      </c>
      <c r="F18" s="169" t="s">
        <v>260</v>
      </c>
    </row>
    <row r="19" spans="1:6" s="161" customFormat="1" ht="24.95" customHeight="1" thickBot="1">
      <c r="A19" s="160" t="s">
        <v>231</v>
      </c>
      <c r="B19" s="110"/>
      <c r="C19" s="110"/>
      <c r="D19" s="110"/>
      <c r="E19" s="171"/>
      <c r="F19" s="206" t="s">
        <v>230</v>
      </c>
    </row>
    <row r="20" spans="1:6" s="124" customFormat="1" ht="19.5" customHeight="1" thickTop="1" thickBot="1">
      <c r="A20" s="164" t="s">
        <v>232</v>
      </c>
      <c r="B20" s="111">
        <v>14826</v>
      </c>
      <c r="C20" s="111">
        <v>3574</v>
      </c>
      <c r="D20" s="111">
        <v>280</v>
      </c>
      <c r="E20" s="173">
        <f>SUM(B20:D20)</f>
        <v>18680</v>
      </c>
      <c r="F20" s="207" t="s">
        <v>60</v>
      </c>
    </row>
    <row r="21" spans="1:6" s="124" customFormat="1" ht="19.5" customHeight="1" thickTop="1" thickBot="1">
      <c r="A21" s="166" t="s">
        <v>233</v>
      </c>
      <c r="B21" s="110">
        <v>265294</v>
      </c>
      <c r="C21" s="110">
        <v>23161</v>
      </c>
      <c r="D21" s="110">
        <v>12280</v>
      </c>
      <c r="E21" s="211">
        <f t="shared" ref="E21:E22" si="1">SUM(B21:D21)</f>
        <v>300735</v>
      </c>
      <c r="F21" s="208" t="s">
        <v>61</v>
      </c>
    </row>
    <row r="22" spans="1:6" s="124" customFormat="1" ht="19.5" customHeight="1" thickTop="1">
      <c r="A22" s="176" t="s">
        <v>235</v>
      </c>
      <c r="B22" s="112">
        <v>158729</v>
      </c>
      <c r="C22" s="112">
        <v>48453</v>
      </c>
      <c r="D22" s="112">
        <v>50467</v>
      </c>
      <c r="E22" s="175">
        <f t="shared" si="1"/>
        <v>257649</v>
      </c>
      <c r="F22" s="210" t="s">
        <v>234</v>
      </c>
    </row>
    <row r="23" spans="1:6" s="161" customFormat="1" ht="24.75" customHeight="1">
      <c r="A23" s="178" t="s">
        <v>237</v>
      </c>
      <c r="B23" s="113">
        <f>SUM(B20:B22)</f>
        <v>438849</v>
      </c>
      <c r="C23" s="113">
        <f>SUM(C20:C22)</f>
        <v>75188</v>
      </c>
      <c r="D23" s="113">
        <f>SUM(D20:D22)</f>
        <v>63027</v>
      </c>
      <c r="E23" s="113">
        <f>SUM(E20:E22)</f>
        <v>577064</v>
      </c>
      <c r="F23" s="177" t="s">
        <v>236</v>
      </c>
    </row>
    <row r="24" spans="1:6" s="124" customFormat="1" ht="21" customHeight="1" thickBot="1">
      <c r="A24" s="181" t="s">
        <v>238</v>
      </c>
      <c r="B24" s="180">
        <f>B18-B23</f>
        <v>121862</v>
      </c>
      <c r="C24" s="180">
        <f>C18-C23</f>
        <v>214783</v>
      </c>
      <c r="D24" s="180">
        <f>D18-D23</f>
        <v>78439</v>
      </c>
      <c r="E24" s="180">
        <f>E18-E23</f>
        <v>415084</v>
      </c>
      <c r="F24" s="179" t="s">
        <v>62</v>
      </c>
    </row>
    <row r="25" spans="1:6" s="124" customFormat="1" ht="21" customHeight="1" thickTop="1" thickBot="1">
      <c r="A25" s="183" t="s">
        <v>239</v>
      </c>
      <c r="B25" s="114">
        <v>38732</v>
      </c>
      <c r="C25" s="114">
        <v>28284</v>
      </c>
      <c r="D25" s="114">
        <v>618</v>
      </c>
      <c r="E25" s="211">
        <f>SUM(B25:D25)</f>
        <v>67634</v>
      </c>
      <c r="F25" s="182" t="s">
        <v>63</v>
      </c>
    </row>
    <row r="26" spans="1:6" s="124" customFormat="1" ht="21" customHeight="1" thickTop="1" thickBot="1">
      <c r="A26" s="184" t="s">
        <v>240</v>
      </c>
      <c r="B26" s="173">
        <f>B24-B25</f>
        <v>83130</v>
      </c>
      <c r="C26" s="173">
        <f>C24-C25</f>
        <v>186499</v>
      </c>
      <c r="D26" s="173">
        <f>D24-D25</f>
        <v>77821</v>
      </c>
      <c r="E26" s="173">
        <f>E24-E25</f>
        <v>347450</v>
      </c>
      <c r="F26" s="179" t="s">
        <v>64</v>
      </c>
    </row>
    <row r="27" spans="1:6" s="124" customFormat="1" ht="21" customHeight="1" thickTop="1" thickBot="1">
      <c r="A27" s="183" t="s">
        <v>242</v>
      </c>
      <c r="B27" s="114">
        <v>250870</v>
      </c>
      <c r="C27" s="114">
        <v>81673</v>
      </c>
      <c r="D27" s="114">
        <v>5702</v>
      </c>
      <c r="E27" s="211">
        <f>SUM(B27:D27)</f>
        <v>338245</v>
      </c>
      <c r="F27" s="182" t="s">
        <v>241</v>
      </c>
    </row>
    <row r="28" spans="1:6" s="124" customFormat="1" ht="21" customHeight="1" thickTop="1">
      <c r="A28" s="187" t="s">
        <v>243</v>
      </c>
      <c r="B28" s="186">
        <f>B26-B27</f>
        <v>-167740</v>
      </c>
      <c r="C28" s="186">
        <f>C26-C27</f>
        <v>104826</v>
      </c>
      <c r="D28" s="186">
        <f>D26-D27</f>
        <v>72119</v>
      </c>
      <c r="E28" s="186">
        <f>E26-E27</f>
        <v>9205</v>
      </c>
      <c r="F28" s="185" t="s">
        <v>65</v>
      </c>
    </row>
    <row r="29" spans="1:6" ht="30.6" customHeight="1">
      <c r="A29" s="518"/>
      <c r="B29" s="519"/>
      <c r="C29" s="519"/>
      <c r="D29" s="520"/>
      <c r="E29" s="520"/>
      <c r="F29" s="520"/>
    </row>
  </sheetData>
  <mergeCells count="11">
    <mergeCell ref="F8:F10"/>
    <mergeCell ref="A29:C29"/>
    <mergeCell ref="D29:F29"/>
    <mergeCell ref="A1:F1"/>
    <mergeCell ref="A2:F2"/>
    <mergeCell ref="A3:F3"/>
    <mergeCell ref="A4:F4"/>
    <mergeCell ref="A5:F5"/>
    <mergeCell ref="A8:A10"/>
    <mergeCell ref="A6:F6"/>
    <mergeCell ref="B8:E8"/>
  </mergeCells>
  <printOptions horizontalCentered="1" verticalCentered="1"/>
  <pageMargins left="0" right="0" top="0" bottom="0" header="0.51181102362204722" footer="0.51181102362204722"/>
  <pageSetup paperSize="9" scale="93"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14"/>
  <sheetViews>
    <sheetView rightToLeft="1" view="pageBreakPreview" zoomScaleNormal="100" zoomScaleSheetLayoutView="100" workbookViewId="0">
      <selection activeCell="F11" sqref="F11"/>
    </sheetView>
  </sheetViews>
  <sheetFormatPr defaultRowHeight="12.75"/>
  <cols>
    <col min="1" max="1" width="25.7109375" style="120" customWidth="1"/>
    <col min="2" max="2" width="12.7109375" style="120" customWidth="1"/>
    <col min="3" max="6" width="12.7109375" style="123" customWidth="1"/>
    <col min="7" max="7" width="25.7109375" style="120" customWidth="1"/>
  </cols>
  <sheetData>
    <row r="1" spans="1:7" s="140" customFormat="1" ht="54" customHeight="1">
      <c r="A1" s="453"/>
      <c r="B1" s="453"/>
      <c r="C1" s="454"/>
      <c r="D1" s="454"/>
      <c r="E1" s="454"/>
      <c r="F1" s="454"/>
      <c r="G1" s="454"/>
    </row>
    <row r="2" spans="1:7" ht="20.25">
      <c r="A2" s="455" t="s">
        <v>203</v>
      </c>
      <c r="B2" s="455"/>
      <c r="C2" s="455"/>
      <c r="D2" s="455"/>
      <c r="E2" s="455"/>
      <c r="F2" s="455"/>
      <c r="G2" s="455"/>
    </row>
    <row r="3" spans="1:7" ht="34.15" customHeight="1">
      <c r="A3" s="456" t="s">
        <v>287</v>
      </c>
      <c r="B3" s="455"/>
      <c r="C3" s="455"/>
      <c r="D3" s="455"/>
      <c r="E3" s="455"/>
      <c r="F3" s="455"/>
      <c r="G3" s="455"/>
    </row>
    <row r="4" spans="1:7" ht="15.75" customHeight="1">
      <c r="A4" s="457" t="s">
        <v>204</v>
      </c>
      <c r="B4" s="457"/>
      <c r="C4" s="457"/>
      <c r="D4" s="457"/>
      <c r="E4" s="457"/>
      <c r="F4" s="457"/>
      <c r="G4" s="457"/>
    </row>
    <row r="5" spans="1:7" ht="15.75" customHeight="1">
      <c r="A5" s="457" t="s">
        <v>246</v>
      </c>
      <c r="B5" s="457"/>
      <c r="C5" s="457"/>
      <c r="D5" s="457"/>
      <c r="E5" s="457"/>
      <c r="F5" s="457"/>
      <c r="G5" s="457"/>
    </row>
    <row r="6" spans="1:7" ht="15.75">
      <c r="A6" s="522" t="s">
        <v>286</v>
      </c>
      <c r="B6" s="522"/>
      <c r="C6" s="522"/>
      <c r="D6" s="522"/>
      <c r="E6" s="522"/>
      <c r="F6" s="522"/>
      <c r="G6" s="522"/>
    </row>
    <row r="7" spans="1:7" s="76" customFormat="1" ht="16.5">
      <c r="A7" s="144" t="s">
        <v>290</v>
      </c>
      <c r="B7" s="142"/>
      <c r="C7" s="525"/>
      <c r="D7" s="525"/>
      <c r="E7" s="143"/>
      <c r="F7" s="143"/>
      <c r="G7" s="141" t="s">
        <v>291</v>
      </c>
    </row>
    <row r="8" spans="1:7" s="124" customFormat="1" ht="55.5" customHeight="1">
      <c r="A8" s="461" t="s">
        <v>206</v>
      </c>
      <c r="B8" s="136" t="s">
        <v>195</v>
      </c>
      <c r="C8" s="136" t="s">
        <v>194</v>
      </c>
      <c r="D8" s="136" t="s">
        <v>193</v>
      </c>
      <c r="E8" s="136" t="s">
        <v>192</v>
      </c>
      <c r="F8" s="136" t="s">
        <v>199</v>
      </c>
      <c r="G8" s="515" t="s">
        <v>205</v>
      </c>
    </row>
    <row r="9" spans="1:7" s="124" customFormat="1" ht="45">
      <c r="A9" s="462"/>
      <c r="B9" s="135" t="s">
        <v>191</v>
      </c>
      <c r="C9" s="135" t="s">
        <v>190</v>
      </c>
      <c r="D9" s="135" t="s">
        <v>189</v>
      </c>
      <c r="E9" s="135" t="s">
        <v>188</v>
      </c>
      <c r="F9" s="135" t="s">
        <v>197</v>
      </c>
      <c r="G9" s="517"/>
    </row>
    <row r="10" spans="1:7" s="124" customFormat="1" ht="40.15" customHeight="1" thickBot="1">
      <c r="A10" s="145" t="s">
        <v>55</v>
      </c>
      <c r="B10" s="197">
        <v>226827</v>
      </c>
      <c r="C10" s="198">
        <v>2.64</v>
      </c>
      <c r="D10" s="198">
        <v>47.31</v>
      </c>
      <c r="E10" s="197">
        <v>506972</v>
      </c>
      <c r="F10" s="197">
        <v>110183</v>
      </c>
      <c r="G10" s="134" t="s">
        <v>57</v>
      </c>
    </row>
    <row r="11" spans="1:7" s="124" customFormat="1" ht="40.15" customHeight="1" thickTop="1" thickBot="1">
      <c r="A11" s="146" t="s">
        <v>56</v>
      </c>
      <c r="B11" s="195">
        <v>311728</v>
      </c>
      <c r="C11" s="196">
        <v>1.23</v>
      </c>
      <c r="D11" s="196">
        <v>7.99</v>
      </c>
      <c r="E11" s="195">
        <v>1106760</v>
      </c>
      <c r="F11" s="195">
        <v>819786</v>
      </c>
      <c r="G11" s="132" t="s">
        <v>58</v>
      </c>
    </row>
    <row r="12" spans="1:7" s="124" customFormat="1" ht="40.15" customHeight="1" thickTop="1">
      <c r="A12" s="148" t="s">
        <v>207</v>
      </c>
      <c r="B12" s="212">
        <v>190063</v>
      </c>
      <c r="C12" s="213">
        <v>0.2</v>
      </c>
      <c r="D12" s="213">
        <v>8.68</v>
      </c>
      <c r="E12" s="212">
        <v>4715506</v>
      </c>
      <c r="F12" s="212">
        <v>2614582</v>
      </c>
      <c r="G12" s="147" t="s">
        <v>163</v>
      </c>
    </row>
    <row r="13" spans="1:7" s="124" customFormat="1" ht="40.5" customHeight="1">
      <c r="A13" s="150" t="s">
        <v>209</v>
      </c>
      <c r="B13" s="214">
        <v>241949</v>
      </c>
      <c r="C13" s="215">
        <v>1.88</v>
      </c>
      <c r="D13" s="215">
        <v>30.31</v>
      </c>
      <c r="E13" s="214">
        <v>709690</v>
      </c>
      <c r="F13" s="214">
        <v>296912</v>
      </c>
      <c r="G13" s="149" t="s">
        <v>208</v>
      </c>
    </row>
    <row r="14" spans="1:7" s="8" customFormat="1" ht="29.25" customHeight="1">
      <c r="A14" s="518" t="s">
        <v>187</v>
      </c>
      <c r="B14" s="518"/>
      <c r="C14" s="518"/>
      <c r="D14" s="524" t="s">
        <v>196</v>
      </c>
      <c r="E14" s="524"/>
      <c r="F14" s="524"/>
      <c r="G14" s="524"/>
    </row>
  </sheetData>
  <mergeCells count="11">
    <mergeCell ref="A14:C14"/>
    <mergeCell ref="D14:G14"/>
    <mergeCell ref="A1:G1"/>
    <mergeCell ref="A6:G6"/>
    <mergeCell ref="A2:G2"/>
    <mergeCell ref="A3:G3"/>
    <mergeCell ref="G8:G9"/>
    <mergeCell ref="A8:A9"/>
    <mergeCell ref="A4:G4"/>
    <mergeCell ref="A5:G5"/>
    <mergeCell ref="C7:D7"/>
  </mergeCells>
  <printOptions horizontalCentered="1" verticalCentered="1"/>
  <pageMargins left="0" right="0" top="0" bottom="0" header="0.51181102362204722" footer="0.51181102362204722"/>
  <pageSetup paperSize="9" orientation="landscape" r:id="rId1"/>
  <headerFooter alignWithMargins="0"/>
  <rowBreaks count="1" manualBreakCount="1">
    <brk id="14"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2">
    <tabColor theme="3" tint="0.39997558519241921"/>
  </sheetPr>
  <dimension ref="A1:K26"/>
  <sheetViews>
    <sheetView rightToLeft="1" view="pageBreakPreview" topLeftCell="A4" zoomScaleNormal="100" zoomScaleSheetLayoutView="100" workbookViewId="0">
      <selection activeCell="C2" sqref="C2"/>
    </sheetView>
  </sheetViews>
  <sheetFormatPr defaultColWidth="9.140625" defaultRowHeight="12.75"/>
  <cols>
    <col min="1" max="1" width="40.5703125" style="1" customWidth="1"/>
    <col min="2" max="2" width="2.5703125" style="1" customWidth="1"/>
    <col min="3" max="3" width="41" style="1" customWidth="1"/>
    <col min="4" max="4" width="3.140625" style="1" customWidth="1"/>
    <col min="5" max="8" width="9.140625" style="1"/>
    <col min="9" max="9" width="83.140625" style="1" customWidth="1"/>
    <col min="10" max="16384" width="9.140625" style="1"/>
  </cols>
  <sheetData>
    <row r="1" spans="1:11" s="32" customFormat="1" ht="69.75" customHeight="1">
      <c r="A1" s="323"/>
      <c r="B1" s="323"/>
      <c r="C1" s="323"/>
      <c r="D1" s="31"/>
      <c r="E1" s="31"/>
      <c r="F1" s="31"/>
      <c r="G1" s="31"/>
      <c r="H1" s="31"/>
      <c r="I1" s="31"/>
      <c r="J1" s="31"/>
      <c r="K1" s="31"/>
    </row>
    <row r="2" spans="1:11" s="39" customFormat="1" ht="25.15" customHeight="1">
      <c r="A2" s="265" t="s">
        <v>210</v>
      </c>
      <c r="C2" s="266" t="s">
        <v>213</v>
      </c>
    </row>
    <row r="3" spans="1:11" ht="18" customHeight="1">
      <c r="A3" s="218"/>
      <c r="C3" s="115"/>
    </row>
    <row r="4" spans="1:11" s="63" customFormat="1" ht="115.15" customHeight="1">
      <c r="A4" s="219" t="s">
        <v>211</v>
      </c>
      <c r="B4" s="62"/>
      <c r="C4" s="221" t="s">
        <v>212</v>
      </c>
    </row>
    <row r="5" spans="1:11" s="63" customFormat="1" ht="83.25" customHeight="1">
      <c r="A5" s="220" t="s">
        <v>137</v>
      </c>
      <c r="B5" s="62"/>
      <c r="C5" s="221" t="s">
        <v>167</v>
      </c>
    </row>
    <row r="6" spans="1:11" s="63" customFormat="1" ht="25.15" customHeight="1">
      <c r="A6" s="219"/>
      <c r="B6" s="62"/>
      <c r="C6" s="221"/>
    </row>
    <row r="7" spans="1:11" s="63" customFormat="1" ht="30" customHeight="1">
      <c r="A7" s="219" t="s">
        <v>215</v>
      </c>
      <c r="C7" s="221" t="s">
        <v>214</v>
      </c>
    </row>
    <row r="8" spans="1:11" ht="37.5">
      <c r="A8" s="219" t="s">
        <v>270</v>
      </c>
      <c r="C8" s="222" t="s">
        <v>271</v>
      </c>
    </row>
    <row r="9" spans="1:11" ht="18.75">
      <c r="A9" s="220" t="s">
        <v>0</v>
      </c>
      <c r="B9" s="64"/>
      <c r="C9" s="222" t="s">
        <v>138</v>
      </c>
    </row>
    <row r="10" spans="1:11" ht="18.75">
      <c r="A10" s="220" t="s">
        <v>89</v>
      </c>
      <c r="B10" s="64"/>
      <c r="C10" s="222" t="s">
        <v>1</v>
      </c>
    </row>
    <row r="11" spans="1:11" ht="18.75">
      <c r="A11" s="220" t="s">
        <v>99</v>
      </c>
      <c r="B11" s="64"/>
      <c r="C11" s="222" t="s">
        <v>101</v>
      </c>
    </row>
    <row r="12" spans="1:11" ht="18.75">
      <c r="A12" s="220" t="s">
        <v>100</v>
      </c>
      <c r="C12" s="223" t="s">
        <v>102</v>
      </c>
    </row>
    <row r="26" spans="5:7">
      <c r="E26" s="65"/>
      <c r="F26" s="65"/>
      <c r="G26" s="66"/>
    </row>
  </sheetData>
  <mergeCells count="1">
    <mergeCell ref="A1:C1"/>
  </mergeCells>
  <phoneticPr fontId="0" type="noConversion"/>
  <printOptions horizontalCentered="1"/>
  <pageMargins left="0.78740157480314965" right="0.78740157480314965" top="0.78740157480314965" bottom="0.78740157480314965" header="0.51181102362204722" footer="0.51181102362204722"/>
  <pageSetup paperSize="9" scale="95"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34"/>
  <sheetViews>
    <sheetView rightToLeft="1" view="pageBreakPreview" topLeftCell="A3" zoomScaleNormal="180" zoomScaleSheetLayoutView="100" workbookViewId="0">
      <selection activeCell="I24" sqref="I24"/>
    </sheetView>
  </sheetViews>
  <sheetFormatPr defaultRowHeight="12.75"/>
  <cols>
    <col min="1" max="8" width="15.7109375" customWidth="1"/>
    <col min="9" max="9" width="12.7109375" customWidth="1"/>
    <col min="10" max="10" width="10.28515625" bestFit="1" customWidth="1"/>
    <col min="11" max="11" width="9.28515625" bestFit="1" customWidth="1"/>
    <col min="12" max="12" width="10.140625" bestFit="1" customWidth="1"/>
    <col min="13" max="13" width="29.85546875" customWidth="1"/>
    <col min="17" max="17" width="68.5703125" customWidth="1"/>
  </cols>
  <sheetData>
    <row r="1" spans="1:13" ht="26.45" customHeight="1"/>
    <row r="2" spans="1:13" s="51" customFormat="1" ht="28.5" customHeight="1">
      <c r="A2" s="324" t="s">
        <v>177</v>
      </c>
      <c r="B2" s="324"/>
      <c r="C2" s="324"/>
      <c r="D2" s="324"/>
      <c r="E2" s="324"/>
      <c r="F2" s="324"/>
      <c r="G2" s="324"/>
      <c r="H2" s="324"/>
      <c r="J2" s="104" t="s">
        <v>174</v>
      </c>
      <c r="K2" s="104" t="s">
        <v>175</v>
      </c>
      <c r="L2" s="104" t="s">
        <v>176</v>
      </c>
    </row>
    <row r="3" spans="1:13" s="51" customFormat="1" ht="19.5" customHeight="1" thickBot="1">
      <c r="A3" s="324">
        <v>2019</v>
      </c>
      <c r="B3" s="324"/>
      <c r="C3" s="324"/>
      <c r="D3" s="324"/>
      <c r="E3" s="324"/>
      <c r="F3" s="324"/>
      <c r="G3" s="324"/>
      <c r="H3" s="324"/>
      <c r="I3" s="103"/>
      <c r="J3" s="180">
        <v>121862</v>
      </c>
      <c r="K3" s="180">
        <v>214783</v>
      </c>
      <c r="L3" s="180">
        <v>78439</v>
      </c>
      <c r="M3" s="103"/>
    </row>
    <row r="4" spans="1:13" s="103" customFormat="1" ht="19.5" customHeight="1" thickTop="1">
      <c r="A4" s="325" t="s">
        <v>178</v>
      </c>
      <c r="B4" s="325"/>
      <c r="C4" s="325"/>
      <c r="D4" s="325"/>
      <c r="E4" s="325"/>
      <c r="F4" s="325"/>
      <c r="G4" s="325"/>
      <c r="H4" s="325"/>
    </row>
    <row r="5" spans="1:13" s="103" customFormat="1" ht="28.5" customHeight="1">
      <c r="A5" s="326">
        <v>2019</v>
      </c>
      <c r="B5" s="326"/>
      <c r="C5" s="326"/>
      <c r="D5" s="326"/>
      <c r="E5" s="326"/>
      <c r="F5" s="326"/>
      <c r="G5" s="326"/>
      <c r="H5" s="326"/>
      <c r="I5"/>
      <c r="J5"/>
      <c r="K5"/>
      <c r="L5"/>
      <c r="M5"/>
    </row>
    <row r="34" spans="1:9">
      <c r="A34" s="503" t="s">
        <v>278</v>
      </c>
      <c r="B34" s="503"/>
      <c r="C34" s="503"/>
      <c r="D34" s="503"/>
      <c r="E34" s="503"/>
      <c r="F34" s="503"/>
      <c r="G34" s="503"/>
      <c r="H34" s="503"/>
      <c r="I34" s="4"/>
    </row>
  </sheetData>
  <mergeCells count="5">
    <mergeCell ref="A4:H4"/>
    <mergeCell ref="A3:H3"/>
    <mergeCell ref="A2:H2"/>
    <mergeCell ref="A5:H5"/>
    <mergeCell ref="A34:H34"/>
  </mergeCells>
  <printOptions horizontalCentered="1"/>
  <pageMargins left="0" right="0" top="0.39370078740157483" bottom="0" header="0.31496062992125984" footer="0.31496062992125984"/>
  <pageSetup paperSize="9" orientation="landscape" r:id="rId1"/>
  <colBreaks count="1" manualBreakCount="1">
    <brk id="8"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42"/>
  <sheetViews>
    <sheetView showGridLines="0" rightToLeft="1" view="pageBreakPreview" zoomScaleNormal="100" zoomScaleSheetLayoutView="100" workbookViewId="0">
      <selection activeCell="A2" sqref="A2:XFD4"/>
    </sheetView>
  </sheetViews>
  <sheetFormatPr defaultColWidth="9.140625" defaultRowHeight="12.75"/>
  <cols>
    <col min="1" max="1" width="75.140625" style="27" customWidth="1"/>
    <col min="2" max="16384" width="9.140625" style="27"/>
  </cols>
  <sheetData>
    <row r="1" spans="1:1" ht="21" customHeight="1"/>
    <row r="2" spans="1:1" s="226" customFormat="1" ht="69" customHeight="1">
      <c r="A2" s="227"/>
    </row>
    <row r="3" spans="1:1" s="226" customFormat="1" ht="38.25" customHeight="1">
      <c r="A3" s="228"/>
    </row>
    <row r="4" spans="1:1" s="226" customFormat="1" ht="90" customHeight="1">
      <c r="A4" s="229"/>
    </row>
    <row r="5" spans="1:1" s="28" customFormat="1">
      <c r="A5" s="29"/>
    </row>
    <row r="9" spans="1:1" ht="72.75">
      <c r="A9" s="30"/>
    </row>
    <row r="42" ht="58.9" customHeight="1"/>
  </sheetData>
  <printOptions horizontalCentered="1" verticalCentered="1"/>
  <pageMargins left="0.39370078740157483" right="0.39370078740157483" top="0.39370078740157483" bottom="0.39370078740157483" header="0.51181102362204722" footer="0.51181102362204722"/>
  <pageSetup paperSize="9" orientation="portrait" r:id="rId1"/>
  <headerFooter scaleWithDoc="0" alignWithMargins="0"/>
  <rowBreaks count="1" manualBreakCount="1">
    <brk id="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3">
    <tabColor theme="3" tint="0.39997558519241921"/>
  </sheetPr>
  <dimension ref="A1:P27"/>
  <sheetViews>
    <sheetView showGridLines="0" rightToLeft="1" tabSelected="1" view="pageBreakPreview" topLeftCell="A10" zoomScale="115" zoomScaleNormal="100" zoomScaleSheetLayoutView="115" workbookViewId="0">
      <selection activeCell="F14" sqref="F14"/>
    </sheetView>
  </sheetViews>
  <sheetFormatPr defaultColWidth="9.140625" defaultRowHeight="15.75"/>
  <cols>
    <col min="1" max="1" width="4.7109375" style="75" customWidth="1"/>
    <col min="2" max="2" width="32.7109375" style="76" customWidth="1"/>
    <col min="3" max="4" width="10.7109375" style="34" hidden="1" customWidth="1"/>
    <col min="5" max="5" width="10.28515625" style="34" hidden="1" customWidth="1"/>
    <col min="6" max="10" width="11.140625" style="34" customWidth="1"/>
    <col min="11" max="11" width="32.7109375" style="77" customWidth="1"/>
    <col min="12" max="12" width="4.7109375" style="77" customWidth="1"/>
    <col min="13" max="13" width="9.140625" style="73"/>
    <col min="14" max="16384" width="9.140625" style="72"/>
  </cols>
  <sheetData>
    <row r="1" spans="1:16" s="68" customFormat="1" ht="24.75" customHeight="1">
      <c r="A1" s="341"/>
      <c r="B1" s="341"/>
      <c r="C1" s="341"/>
      <c r="D1" s="341"/>
      <c r="E1" s="341"/>
      <c r="F1" s="341"/>
      <c r="G1" s="341"/>
      <c r="H1" s="341"/>
      <c r="I1" s="341"/>
      <c r="J1" s="341"/>
      <c r="K1" s="341"/>
      <c r="L1" s="341"/>
    </row>
    <row r="2" spans="1:16" s="49" customFormat="1" ht="21.75" customHeight="1">
      <c r="A2" s="324" t="s">
        <v>2</v>
      </c>
      <c r="B2" s="324"/>
      <c r="C2" s="324"/>
      <c r="D2" s="324"/>
      <c r="E2" s="324"/>
      <c r="F2" s="324"/>
      <c r="G2" s="324"/>
      <c r="H2" s="324"/>
      <c r="I2" s="324"/>
      <c r="J2" s="324"/>
      <c r="K2" s="324"/>
      <c r="L2" s="324"/>
      <c r="M2" s="69"/>
    </row>
    <row r="3" spans="1:16" s="67" customFormat="1" ht="14.25" customHeight="1">
      <c r="A3" s="324" t="s">
        <v>283</v>
      </c>
      <c r="B3" s="324"/>
      <c r="C3" s="324"/>
      <c r="D3" s="324"/>
      <c r="E3" s="324"/>
      <c r="F3" s="324"/>
      <c r="G3" s="324"/>
      <c r="H3" s="324"/>
      <c r="I3" s="324"/>
      <c r="J3" s="324"/>
      <c r="K3" s="324"/>
      <c r="L3" s="324"/>
    </row>
    <row r="4" spans="1:16" s="38" customFormat="1" ht="16.149999999999999" customHeight="1">
      <c r="A4" s="325" t="s">
        <v>3</v>
      </c>
      <c r="B4" s="325"/>
      <c r="C4" s="325"/>
      <c r="D4" s="325"/>
      <c r="E4" s="325"/>
      <c r="F4" s="325"/>
      <c r="G4" s="325"/>
      <c r="H4" s="325"/>
      <c r="I4" s="325"/>
      <c r="J4" s="325"/>
      <c r="K4" s="325"/>
      <c r="L4" s="325"/>
      <c r="M4" s="70"/>
    </row>
    <row r="5" spans="1:16" s="38" customFormat="1" ht="16.149999999999999" customHeight="1">
      <c r="A5" s="326" t="s">
        <v>283</v>
      </c>
      <c r="B5" s="326"/>
      <c r="C5" s="326"/>
      <c r="D5" s="326"/>
      <c r="E5" s="326"/>
      <c r="F5" s="326"/>
      <c r="G5" s="326"/>
      <c r="H5" s="326"/>
      <c r="I5" s="326"/>
      <c r="J5" s="326"/>
      <c r="K5" s="326"/>
      <c r="L5" s="326"/>
      <c r="M5" s="70"/>
    </row>
    <row r="6" spans="1:16" s="38" customFormat="1" ht="23.25" customHeight="1">
      <c r="A6" s="23" t="s">
        <v>266</v>
      </c>
      <c r="B6" s="71"/>
      <c r="C6" s="60"/>
      <c r="D6" s="60"/>
      <c r="E6" s="60"/>
      <c r="F6" s="60"/>
      <c r="G6" s="60"/>
      <c r="H6" s="60"/>
      <c r="I6" s="60"/>
      <c r="J6" s="60"/>
      <c r="K6" s="60"/>
      <c r="L6" s="44" t="s">
        <v>267</v>
      </c>
      <c r="M6" s="60"/>
      <c r="N6" s="60"/>
      <c r="O6" s="60"/>
      <c r="P6" s="60"/>
    </row>
    <row r="7" spans="1:16" ht="24" customHeight="1">
      <c r="A7" s="329" t="s">
        <v>76</v>
      </c>
      <c r="B7" s="330"/>
      <c r="C7" s="327">
        <v>2008</v>
      </c>
      <c r="D7" s="327">
        <v>2009</v>
      </c>
      <c r="E7" s="327">
        <v>2005</v>
      </c>
      <c r="F7" s="327">
        <v>2015</v>
      </c>
      <c r="G7" s="327">
        <v>2016</v>
      </c>
      <c r="H7" s="327">
        <v>2017</v>
      </c>
      <c r="I7" s="327">
        <v>2018</v>
      </c>
      <c r="J7" s="327">
        <v>2019</v>
      </c>
      <c r="K7" s="333" t="s">
        <v>77</v>
      </c>
      <c r="L7" s="334"/>
      <c r="M7" s="72"/>
    </row>
    <row r="8" spans="1:16" ht="24" customHeight="1">
      <c r="A8" s="331"/>
      <c r="B8" s="332"/>
      <c r="C8" s="328"/>
      <c r="D8" s="328"/>
      <c r="E8" s="328"/>
      <c r="F8" s="328"/>
      <c r="G8" s="328"/>
      <c r="H8" s="328"/>
      <c r="I8" s="328"/>
      <c r="J8" s="328"/>
      <c r="K8" s="335"/>
      <c r="L8" s="336"/>
      <c r="M8" s="72"/>
    </row>
    <row r="9" spans="1:16" ht="17.25" customHeight="1" thickBot="1">
      <c r="A9" s="345" t="s">
        <v>46</v>
      </c>
      <c r="B9" s="345"/>
      <c r="C9" s="47"/>
      <c r="D9" s="47"/>
      <c r="E9" s="47"/>
      <c r="F9" s="47"/>
      <c r="G9" s="47"/>
      <c r="H9" s="47"/>
      <c r="I9" s="47"/>
      <c r="J9" s="47"/>
      <c r="K9" s="346" t="s">
        <v>48</v>
      </c>
      <c r="L9" s="346"/>
    </row>
    <row r="10" spans="1:16" ht="18" customHeight="1" thickTop="1" thickBot="1">
      <c r="A10" s="339" t="s">
        <v>4</v>
      </c>
      <c r="B10" s="339"/>
      <c r="C10" s="46">
        <v>1267</v>
      </c>
      <c r="D10" s="46">
        <v>1587.1</v>
      </c>
      <c r="E10" s="46">
        <v>36</v>
      </c>
      <c r="F10" s="46">
        <v>2758</v>
      </c>
      <c r="G10" s="46">
        <v>3986.7</v>
      </c>
      <c r="H10" s="46">
        <v>4528.1000000000004</v>
      </c>
      <c r="I10" s="46">
        <v>4675.5</v>
      </c>
      <c r="J10" s="46">
        <v>7485.8429999999998</v>
      </c>
      <c r="K10" s="338" t="s">
        <v>5</v>
      </c>
      <c r="L10" s="338"/>
    </row>
    <row r="11" spans="1:16" ht="18" customHeight="1" thickTop="1" thickBot="1">
      <c r="A11" s="340" t="s">
        <v>139</v>
      </c>
      <c r="B11" s="340"/>
      <c r="C11" s="45">
        <v>24019.3</v>
      </c>
      <c r="D11" s="45">
        <v>54568.6</v>
      </c>
      <c r="E11" s="45">
        <v>14089</v>
      </c>
      <c r="F11" s="231">
        <v>90248.9</v>
      </c>
      <c r="G11" s="231">
        <v>72307.100000000006</v>
      </c>
      <c r="H11" s="231">
        <v>14166.8</v>
      </c>
      <c r="I11" s="232">
        <v>54818</v>
      </c>
      <c r="J11" s="232">
        <v>80266.794999999998</v>
      </c>
      <c r="K11" s="337" t="s">
        <v>143</v>
      </c>
      <c r="L11" s="337"/>
    </row>
    <row r="12" spans="1:16" ht="18" customHeight="1" thickTop="1" thickBot="1">
      <c r="A12" s="339" t="s">
        <v>6</v>
      </c>
      <c r="B12" s="339"/>
      <c r="C12" s="46">
        <v>10267.299999999999</v>
      </c>
      <c r="D12" s="46">
        <v>10474.200000000001</v>
      </c>
      <c r="E12" s="46">
        <v>2172</v>
      </c>
      <c r="F12" s="46">
        <v>40756.5</v>
      </c>
      <c r="G12" s="46">
        <v>37506.5</v>
      </c>
      <c r="H12" s="46">
        <v>33793.599999999999</v>
      </c>
      <c r="I12" s="46">
        <v>49061.5</v>
      </c>
      <c r="J12" s="46">
        <v>54652</v>
      </c>
      <c r="K12" s="338" t="s">
        <v>144</v>
      </c>
      <c r="L12" s="338"/>
    </row>
    <row r="13" spans="1:16" ht="18" customHeight="1" thickTop="1" thickBot="1">
      <c r="A13" s="340" t="s">
        <v>7</v>
      </c>
      <c r="B13" s="340"/>
      <c r="C13" s="45">
        <v>8215.4</v>
      </c>
      <c r="D13" s="45">
        <v>2528</v>
      </c>
      <c r="E13" s="45">
        <v>357.3</v>
      </c>
      <c r="F13" s="233">
        <v>55976.2</v>
      </c>
      <c r="G13" s="233">
        <v>44567.199999999997</v>
      </c>
      <c r="H13" s="233">
        <v>110460.7</v>
      </c>
      <c r="I13" s="233">
        <v>80193.600000000006</v>
      </c>
      <c r="J13" s="233">
        <v>65310.7</v>
      </c>
      <c r="K13" s="337" t="s">
        <v>145</v>
      </c>
      <c r="L13" s="337"/>
    </row>
    <row r="14" spans="1:16" ht="18" customHeight="1" thickTop="1" thickBot="1">
      <c r="A14" s="339" t="s">
        <v>272</v>
      </c>
      <c r="B14" s="339"/>
      <c r="C14" s="46">
        <v>85.9</v>
      </c>
      <c r="D14" s="46">
        <v>87.4</v>
      </c>
      <c r="E14" s="46">
        <v>180.3</v>
      </c>
      <c r="F14" s="234">
        <v>348</v>
      </c>
      <c r="G14" s="234">
        <v>337.6</v>
      </c>
      <c r="H14" s="234">
        <v>357.7</v>
      </c>
      <c r="I14" s="234">
        <v>349.3</v>
      </c>
      <c r="J14" s="234">
        <v>347.30900000000003</v>
      </c>
      <c r="K14" s="338" t="s">
        <v>273</v>
      </c>
      <c r="L14" s="338"/>
    </row>
    <row r="15" spans="1:16" ht="18" customHeight="1" thickTop="1" thickBot="1">
      <c r="A15" s="340" t="s">
        <v>164</v>
      </c>
      <c r="B15" s="340"/>
      <c r="C15" s="45">
        <v>85.9</v>
      </c>
      <c r="D15" s="45">
        <v>87.4</v>
      </c>
      <c r="E15" s="45">
        <v>180.3</v>
      </c>
      <c r="F15" s="235">
        <v>27.9</v>
      </c>
      <c r="G15" s="235">
        <v>0</v>
      </c>
      <c r="H15" s="235">
        <v>0</v>
      </c>
      <c r="I15" s="235">
        <v>553.1</v>
      </c>
      <c r="J15" s="235">
        <v>511.20699999999999</v>
      </c>
      <c r="K15" s="337" t="s">
        <v>165</v>
      </c>
      <c r="L15" s="337"/>
    </row>
    <row r="16" spans="1:16" ht="18" customHeight="1" thickTop="1" thickBot="1">
      <c r="A16" s="339" t="s">
        <v>140</v>
      </c>
      <c r="B16" s="339"/>
      <c r="C16" s="46">
        <v>168.6</v>
      </c>
      <c r="D16" s="46">
        <v>1534.5</v>
      </c>
      <c r="E16" s="46"/>
      <c r="F16" s="234">
        <v>1372.2</v>
      </c>
      <c r="G16" s="234">
        <v>1331.6</v>
      </c>
      <c r="H16" s="234">
        <v>1414.8</v>
      </c>
      <c r="I16" s="234">
        <v>1387.4</v>
      </c>
      <c r="J16" s="234">
        <v>1387.125</v>
      </c>
      <c r="K16" s="338" t="s">
        <v>146</v>
      </c>
      <c r="L16" s="338"/>
    </row>
    <row r="17" spans="1:12" ht="22.5" customHeight="1" thickTop="1" thickBot="1">
      <c r="A17" s="340" t="s">
        <v>8</v>
      </c>
      <c r="B17" s="340"/>
      <c r="C17" s="45">
        <v>435</v>
      </c>
      <c r="D17" s="45">
        <v>499.7</v>
      </c>
      <c r="E17" s="45">
        <v>389.5</v>
      </c>
      <c r="F17" s="235">
        <v>2485.5999999999985</v>
      </c>
      <c r="G17" s="235">
        <v>21412.799999999974</v>
      </c>
      <c r="H17" s="235">
        <v>23684.699999999997</v>
      </c>
      <c r="I17" s="235">
        <v>41988.5</v>
      </c>
      <c r="J17" s="235">
        <v>23174.358999999997</v>
      </c>
      <c r="K17" s="337" t="s">
        <v>147</v>
      </c>
      <c r="L17" s="337"/>
    </row>
    <row r="18" spans="1:12" ht="17.25" customHeight="1" thickTop="1">
      <c r="A18" s="344" t="s">
        <v>9</v>
      </c>
      <c r="B18" s="344"/>
      <c r="C18" s="74">
        <f>SUM(C9:C17)</f>
        <v>44544.4</v>
      </c>
      <c r="D18" s="74">
        <f>SUM(D10:D17)</f>
        <v>71366.89999999998</v>
      </c>
      <c r="E18" s="74">
        <f>SUM(E10:E17)</f>
        <v>17404.399999999998</v>
      </c>
      <c r="F18" s="74">
        <f>F10+F11+F12+F13+F14+F15+F16+F17</f>
        <v>193973.3</v>
      </c>
      <c r="G18" s="74">
        <f t="shared" ref="F18:I18" si="0">G10+G11+G12+G13+G14+G15+G16+G17</f>
        <v>181449.5</v>
      </c>
      <c r="H18" s="74">
        <f t="shared" si="0"/>
        <v>188406.40000000002</v>
      </c>
      <c r="I18" s="74">
        <f t="shared" si="0"/>
        <v>233026.9</v>
      </c>
      <c r="J18" s="74">
        <f>J10+J11+J12+J13+J14+J15+J16+J17</f>
        <v>233135.33799999999</v>
      </c>
      <c r="K18" s="343" t="s">
        <v>10</v>
      </c>
      <c r="L18" s="343"/>
    </row>
    <row r="19" spans="1:12" ht="18" customHeight="1" thickBot="1">
      <c r="A19" s="342" t="s">
        <v>49</v>
      </c>
      <c r="B19" s="342"/>
      <c r="C19" s="116"/>
      <c r="D19" s="116"/>
      <c r="E19" s="116"/>
      <c r="F19" s="116"/>
      <c r="G19" s="116"/>
      <c r="H19" s="116"/>
      <c r="I19" s="116"/>
      <c r="J19" s="116"/>
      <c r="K19" s="347" t="s">
        <v>47</v>
      </c>
      <c r="L19" s="347"/>
    </row>
    <row r="20" spans="1:12" ht="18" customHeight="1" thickTop="1" thickBot="1">
      <c r="A20" s="340" t="s">
        <v>72</v>
      </c>
      <c r="B20" s="340"/>
      <c r="C20" s="45">
        <v>6912.8</v>
      </c>
      <c r="D20" s="45">
        <v>7191.4</v>
      </c>
      <c r="E20" s="45">
        <v>3531.2</v>
      </c>
      <c r="F20" s="236">
        <v>14985.2</v>
      </c>
      <c r="G20" s="236">
        <v>16184.1</v>
      </c>
      <c r="H20" s="236">
        <v>16539.5</v>
      </c>
      <c r="I20" s="236">
        <v>16215.7</v>
      </c>
      <c r="J20" s="236">
        <v>16404.3</v>
      </c>
      <c r="K20" s="337" t="s">
        <v>173</v>
      </c>
      <c r="L20" s="337"/>
    </row>
    <row r="21" spans="1:12" ht="18" customHeight="1" thickTop="1" thickBot="1">
      <c r="A21" s="339" t="s">
        <v>141</v>
      </c>
      <c r="B21" s="339"/>
      <c r="C21" s="46">
        <v>1015.2</v>
      </c>
      <c r="D21" s="46">
        <v>468.1</v>
      </c>
      <c r="E21" s="46">
        <v>259.5</v>
      </c>
      <c r="F21" s="46">
        <v>7946.5</v>
      </c>
      <c r="G21" s="46">
        <v>1312</v>
      </c>
      <c r="H21" s="46">
        <v>312</v>
      </c>
      <c r="I21" s="46">
        <v>670.6</v>
      </c>
      <c r="J21" s="46">
        <v>349.14636511999998</v>
      </c>
      <c r="K21" s="338" t="s">
        <v>168</v>
      </c>
      <c r="L21" s="338"/>
    </row>
    <row r="22" spans="1:12" ht="18" customHeight="1" thickTop="1" thickBot="1">
      <c r="A22" s="340" t="s">
        <v>12</v>
      </c>
      <c r="B22" s="340"/>
      <c r="C22" s="45">
        <v>9982.5</v>
      </c>
      <c r="D22" s="45">
        <v>11063.8</v>
      </c>
      <c r="E22" s="45">
        <v>7328.2</v>
      </c>
      <c r="F22" s="236">
        <v>51795.1</v>
      </c>
      <c r="G22" s="236">
        <v>51762.2</v>
      </c>
      <c r="H22" s="236">
        <v>52031.5</v>
      </c>
      <c r="I22" s="236">
        <v>143246</v>
      </c>
      <c r="J22" s="236">
        <v>143246.01</v>
      </c>
      <c r="K22" s="337" t="s">
        <v>148</v>
      </c>
      <c r="L22" s="337"/>
    </row>
    <row r="23" spans="1:12" ht="18" customHeight="1" thickTop="1" thickBot="1">
      <c r="A23" s="339" t="s">
        <v>42</v>
      </c>
      <c r="B23" s="339"/>
      <c r="C23" s="46">
        <v>10033.6</v>
      </c>
      <c r="D23" s="46">
        <v>11791.9</v>
      </c>
      <c r="E23" s="46">
        <v>2224.5</v>
      </c>
      <c r="F23" s="46">
        <v>30479.9</v>
      </c>
      <c r="G23" s="46">
        <v>33022.400000000001</v>
      </c>
      <c r="H23" s="46">
        <v>35953.800000000003</v>
      </c>
      <c r="I23" s="46">
        <v>36041.9</v>
      </c>
      <c r="J23" s="46">
        <v>37448.036</v>
      </c>
      <c r="K23" s="338" t="s">
        <v>169</v>
      </c>
      <c r="L23" s="338"/>
    </row>
    <row r="24" spans="1:12" ht="18" customHeight="1" thickTop="1" thickBot="1">
      <c r="A24" s="340" t="s">
        <v>142</v>
      </c>
      <c r="B24" s="340"/>
      <c r="C24" s="45">
        <v>1843.8</v>
      </c>
      <c r="D24" s="45">
        <v>2593.4</v>
      </c>
      <c r="E24" s="45">
        <v>739.9</v>
      </c>
      <c r="F24" s="237">
        <v>0</v>
      </c>
      <c r="G24" s="237">
        <v>0</v>
      </c>
      <c r="H24" s="237">
        <v>3655</v>
      </c>
      <c r="I24" s="237">
        <v>1398.5</v>
      </c>
      <c r="J24" s="237">
        <v>2414.2379999999998</v>
      </c>
      <c r="K24" s="337" t="s">
        <v>170</v>
      </c>
      <c r="L24" s="337"/>
    </row>
    <row r="25" spans="1:12" ht="18" customHeight="1" thickTop="1" thickBot="1">
      <c r="A25" s="339" t="s">
        <v>13</v>
      </c>
      <c r="B25" s="339"/>
      <c r="C25" s="46">
        <v>6677.1</v>
      </c>
      <c r="D25" s="46">
        <v>26920</v>
      </c>
      <c r="E25" s="46">
        <v>2502.5</v>
      </c>
      <c r="F25" s="46">
        <v>3196.8</v>
      </c>
      <c r="G25" s="46">
        <v>5781.2749999999996</v>
      </c>
      <c r="H25" s="46">
        <v>10278</v>
      </c>
      <c r="I25" s="46">
        <v>30608.799999999999</v>
      </c>
      <c r="J25" s="46">
        <v>18205.031999999999</v>
      </c>
      <c r="K25" s="338" t="s">
        <v>149</v>
      </c>
      <c r="L25" s="338"/>
    </row>
    <row r="26" spans="1:12" ht="22.5" customHeight="1" thickTop="1">
      <c r="A26" s="348" t="s">
        <v>14</v>
      </c>
      <c r="B26" s="348"/>
      <c r="C26" s="48">
        <v>7993.5</v>
      </c>
      <c r="D26" s="48">
        <v>11250.9</v>
      </c>
      <c r="E26" s="48">
        <v>638.29999999999995</v>
      </c>
      <c r="F26" s="236">
        <v>85569.799999999974</v>
      </c>
      <c r="G26" s="236">
        <v>73387.499999999985</v>
      </c>
      <c r="H26" s="236">
        <v>69636.599999999991</v>
      </c>
      <c r="I26" s="236">
        <v>4845.3999999999996</v>
      </c>
      <c r="J26" s="236">
        <v>15069.2</v>
      </c>
      <c r="K26" s="349" t="s">
        <v>150</v>
      </c>
      <c r="L26" s="349"/>
    </row>
    <row r="27" spans="1:12" ht="12.75">
      <c r="A27" s="344" t="s">
        <v>16</v>
      </c>
      <c r="B27" s="344"/>
      <c r="C27" s="74">
        <f>SUM(C20:C26)</f>
        <v>44458.5</v>
      </c>
      <c r="D27" s="74">
        <f>SUM(D20:D26)</f>
        <v>71279.5</v>
      </c>
      <c r="E27" s="74" t="e">
        <f>SUM(#REF!)</f>
        <v>#REF!</v>
      </c>
      <c r="F27" s="74">
        <f>F20+F21+F22+F23+F24+F25+F26</f>
        <v>193973.3</v>
      </c>
      <c r="G27" s="74">
        <f>G20+G21+G22+G23+G24+G25+G26</f>
        <v>181449.47499999998</v>
      </c>
      <c r="H27" s="74">
        <f>H20+H21+H22+H23+H24+H25+H26</f>
        <v>188406.39999999999</v>
      </c>
      <c r="I27" s="74">
        <f>I20+I21+I22+I23+I24+I25+I26</f>
        <v>233026.89999999997</v>
      </c>
      <c r="J27" s="74">
        <f>J20+J21+J22+J23+J24+J25+J26</f>
        <v>233135.96236512004</v>
      </c>
      <c r="K27" s="343" t="s">
        <v>10</v>
      </c>
      <c r="L27" s="343"/>
    </row>
  </sheetData>
  <mergeCells count="53">
    <mergeCell ref="A27:B27"/>
    <mergeCell ref="K27:L27"/>
    <mergeCell ref="K9:L9"/>
    <mergeCell ref="A12:B12"/>
    <mergeCell ref="K19:L19"/>
    <mergeCell ref="K17:L17"/>
    <mergeCell ref="K11:L11"/>
    <mergeCell ref="A10:B10"/>
    <mergeCell ref="K10:L10"/>
    <mergeCell ref="A26:B26"/>
    <mergeCell ref="K26:L26"/>
    <mergeCell ref="A25:B25"/>
    <mergeCell ref="A24:B24"/>
    <mergeCell ref="K24:L24"/>
    <mergeCell ref="K25:L25"/>
    <mergeCell ref="A22:B22"/>
    <mergeCell ref="A1:L1"/>
    <mergeCell ref="D7:D8"/>
    <mergeCell ref="A19:B19"/>
    <mergeCell ref="K14:L14"/>
    <mergeCell ref="K16:L16"/>
    <mergeCell ref="A14:B14"/>
    <mergeCell ref="K18:L18"/>
    <mergeCell ref="A18:B18"/>
    <mergeCell ref="A17:B17"/>
    <mergeCell ref="A13:B13"/>
    <mergeCell ref="K13:L13"/>
    <mergeCell ref="A15:B15"/>
    <mergeCell ref="K12:L12"/>
    <mergeCell ref="A11:B11"/>
    <mergeCell ref="K15:L15"/>
    <mergeCell ref="A9:B9"/>
    <mergeCell ref="K22:L22"/>
    <mergeCell ref="K23:L23"/>
    <mergeCell ref="A21:B21"/>
    <mergeCell ref="A16:B16"/>
    <mergeCell ref="A23:B23"/>
    <mergeCell ref="K21:L21"/>
    <mergeCell ref="K20:L20"/>
    <mergeCell ref="A20:B20"/>
    <mergeCell ref="A2:L2"/>
    <mergeCell ref="A4:L4"/>
    <mergeCell ref="A5:L5"/>
    <mergeCell ref="A3:L3"/>
    <mergeCell ref="C7:C8"/>
    <mergeCell ref="A7:B8"/>
    <mergeCell ref="F7:F8"/>
    <mergeCell ref="G7:G8"/>
    <mergeCell ref="H7:H8"/>
    <mergeCell ref="E7:E8"/>
    <mergeCell ref="I7:I8"/>
    <mergeCell ref="K7:L8"/>
    <mergeCell ref="J7:J8"/>
  </mergeCells>
  <phoneticPr fontId="0" type="noConversion"/>
  <printOptions horizontalCentered="1" verticalCentered="1"/>
  <pageMargins left="0" right="0" top="0" bottom="0" header="0.51181102362204722" footer="0.51181102362204722"/>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4">
    <tabColor theme="3" tint="0.39997558519241921"/>
  </sheetPr>
  <dimension ref="A1:P16"/>
  <sheetViews>
    <sheetView showGridLines="0" rightToLeft="1" view="pageBreakPreview" zoomScale="90" zoomScaleNormal="100" zoomScaleSheetLayoutView="90" workbookViewId="0">
      <selection activeCell="A9" sqref="A9:B13"/>
    </sheetView>
  </sheetViews>
  <sheetFormatPr defaultColWidth="9.140625" defaultRowHeight="15.75"/>
  <cols>
    <col min="1" max="1" width="3.140625" style="75" customWidth="1"/>
    <col min="2" max="2" width="14.7109375" style="76" customWidth="1"/>
    <col min="3" max="9" width="10.42578125" style="34" customWidth="1"/>
    <col min="10" max="11" width="13.85546875" style="34" bestFit="1" customWidth="1"/>
    <col min="12" max="12" width="14.7109375" style="77" customWidth="1"/>
    <col min="13" max="13" width="3.7109375" style="77" customWidth="1"/>
    <col min="14" max="16384" width="9.140625" style="72"/>
  </cols>
  <sheetData>
    <row r="1" spans="1:16" s="68" customFormat="1" ht="24.75" customHeight="1">
      <c r="A1" s="341"/>
      <c r="B1" s="366"/>
      <c r="C1" s="366"/>
      <c r="D1" s="366"/>
      <c r="E1" s="366"/>
      <c r="F1" s="366"/>
      <c r="G1" s="366"/>
      <c r="H1" s="366"/>
      <c r="I1" s="366"/>
      <c r="J1" s="366"/>
      <c r="K1" s="366"/>
      <c r="L1" s="366"/>
      <c r="M1" s="366"/>
    </row>
    <row r="2" spans="1:16" s="49" customFormat="1" ht="18" customHeight="1">
      <c r="A2" s="324" t="s">
        <v>11</v>
      </c>
      <c r="B2" s="324"/>
      <c r="C2" s="324"/>
      <c r="D2" s="324"/>
      <c r="E2" s="324"/>
      <c r="F2" s="324"/>
      <c r="G2" s="324"/>
      <c r="H2" s="324"/>
      <c r="I2" s="324"/>
      <c r="J2" s="324"/>
      <c r="K2" s="324"/>
      <c r="L2" s="324"/>
      <c r="M2" s="324"/>
    </row>
    <row r="3" spans="1:16" s="49" customFormat="1" ht="18" customHeight="1">
      <c r="A3" s="324" t="s">
        <v>282</v>
      </c>
      <c r="B3" s="324"/>
      <c r="C3" s="324"/>
      <c r="D3" s="324"/>
      <c r="E3" s="324"/>
      <c r="F3" s="324"/>
      <c r="G3" s="324"/>
      <c r="H3" s="324"/>
      <c r="I3" s="324"/>
      <c r="J3" s="324"/>
      <c r="K3" s="324"/>
      <c r="L3" s="324"/>
      <c r="M3" s="324"/>
    </row>
    <row r="4" spans="1:16" s="38" customFormat="1">
      <c r="A4" s="371" t="s">
        <v>15</v>
      </c>
      <c r="B4" s="371"/>
      <c r="C4" s="371"/>
      <c r="D4" s="371"/>
      <c r="E4" s="371"/>
      <c r="F4" s="371"/>
      <c r="G4" s="371"/>
      <c r="H4" s="371"/>
      <c r="I4" s="371"/>
      <c r="J4" s="371"/>
      <c r="K4" s="371"/>
      <c r="L4" s="371"/>
      <c r="M4" s="371"/>
    </row>
    <row r="5" spans="1:16" s="38" customFormat="1" ht="13.5" customHeight="1">
      <c r="A5" s="371" t="s">
        <v>282</v>
      </c>
      <c r="B5" s="371"/>
      <c r="C5" s="371"/>
      <c r="D5" s="371"/>
      <c r="E5" s="371"/>
      <c r="F5" s="371"/>
      <c r="G5" s="371"/>
      <c r="H5" s="371"/>
      <c r="I5" s="371"/>
      <c r="J5" s="371"/>
      <c r="K5" s="371"/>
      <c r="L5" s="371"/>
      <c r="M5" s="371"/>
      <c r="N5" s="78"/>
      <c r="O5" s="78"/>
      <c r="P5" s="78"/>
    </row>
    <row r="6" spans="1:16" s="38" customFormat="1" ht="30" customHeight="1">
      <c r="A6" s="23" t="s">
        <v>268</v>
      </c>
      <c r="B6" s="33"/>
      <c r="C6" s="34"/>
      <c r="D6" s="34"/>
      <c r="E6" s="34"/>
      <c r="F6" s="34"/>
      <c r="G6" s="34"/>
      <c r="H6" s="72"/>
      <c r="I6" s="72"/>
      <c r="J6" s="72"/>
      <c r="K6" s="72"/>
      <c r="L6" s="72"/>
      <c r="M6" s="44" t="s">
        <v>280</v>
      </c>
      <c r="N6" s="72"/>
      <c r="O6" s="72"/>
      <c r="P6" s="72"/>
    </row>
    <row r="7" spans="1:16" ht="30" customHeight="1" thickBot="1">
      <c r="A7" s="375" t="s">
        <v>151</v>
      </c>
      <c r="B7" s="375"/>
      <c r="C7" s="369" t="s">
        <v>78</v>
      </c>
      <c r="D7" s="374" t="s">
        <v>79</v>
      </c>
      <c r="E7" s="374"/>
      <c r="F7" s="374"/>
      <c r="G7" s="374"/>
      <c r="H7" s="374"/>
      <c r="I7" s="374"/>
      <c r="J7" s="374"/>
      <c r="K7" s="372" t="s">
        <v>152</v>
      </c>
      <c r="L7" s="367" t="s">
        <v>153</v>
      </c>
      <c r="M7" s="367"/>
    </row>
    <row r="8" spans="1:16" ht="30" customHeight="1" thickTop="1">
      <c r="A8" s="376"/>
      <c r="B8" s="376"/>
      <c r="C8" s="370"/>
      <c r="D8" s="269" t="s">
        <v>17</v>
      </c>
      <c r="E8" s="269" t="s">
        <v>18</v>
      </c>
      <c r="F8" s="269" t="s">
        <v>19</v>
      </c>
      <c r="G8" s="269" t="s">
        <v>20</v>
      </c>
      <c r="H8" s="269" t="s">
        <v>21</v>
      </c>
      <c r="I8" s="269" t="s">
        <v>22</v>
      </c>
      <c r="J8" s="267" t="s">
        <v>97</v>
      </c>
      <c r="K8" s="373"/>
      <c r="L8" s="368"/>
      <c r="M8" s="368"/>
    </row>
    <row r="9" spans="1:16" s="79" customFormat="1" ht="48" customHeight="1" thickBot="1">
      <c r="A9" s="364" t="s">
        <v>180</v>
      </c>
      <c r="B9" s="365"/>
      <c r="C9" s="272">
        <v>34.870000000000005</v>
      </c>
      <c r="D9" s="272">
        <v>112</v>
      </c>
      <c r="E9" s="272">
        <v>150</v>
      </c>
      <c r="F9" s="272">
        <v>278</v>
      </c>
      <c r="G9" s="272">
        <v>647</v>
      </c>
      <c r="H9" s="272">
        <v>1526</v>
      </c>
      <c r="I9" s="272">
        <v>12237</v>
      </c>
      <c r="J9" s="273">
        <f t="shared" ref="J9" si="0">SUM(D9:I9)</f>
        <v>14950</v>
      </c>
      <c r="K9" s="273">
        <f t="shared" ref="K9:K13" si="1">SUM(C9+J9)</f>
        <v>14984.87</v>
      </c>
      <c r="L9" s="350" t="s">
        <v>179</v>
      </c>
      <c r="M9" s="351"/>
    </row>
    <row r="10" spans="1:16" s="79" customFormat="1" ht="48" customHeight="1" thickTop="1" thickBot="1">
      <c r="A10" s="362" t="s">
        <v>263</v>
      </c>
      <c r="B10" s="363"/>
      <c r="C10" s="270">
        <v>46.5</v>
      </c>
      <c r="D10" s="270">
        <v>122</v>
      </c>
      <c r="E10" s="270">
        <v>161</v>
      </c>
      <c r="F10" s="270">
        <v>318</v>
      </c>
      <c r="G10" s="270">
        <v>743</v>
      </c>
      <c r="H10" s="270">
        <v>1695</v>
      </c>
      <c r="I10" s="270">
        <v>13098</v>
      </c>
      <c r="J10" s="271">
        <f t="shared" ref="J10:J13" si="2">SUM(D10:I10)</f>
        <v>16137</v>
      </c>
      <c r="K10" s="271">
        <f t="shared" si="1"/>
        <v>16183.5</v>
      </c>
      <c r="L10" s="356">
        <v>42735</v>
      </c>
      <c r="M10" s="357"/>
    </row>
    <row r="11" spans="1:16" s="79" customFormat="1" ht="48" customHeight="1" thickTop="1" thickBot="1">
      <c r="A11" s="352" t="s">
        <v>264</v>
      </c>
      <c r="B11" s="353"/>
      <c r="C11" s="274">
        <v>48.52</v>
      </c>
      <c r="D11" s="274">
        <v>128</v>
      </c>
      <c r="E11" s="274">
        <v>156</v>
      </c>
      <c r="F11" s="274">
        <v>317</v>
      </c>
      <c r="G11" s="274">
        <v>814</v>
      </c>
      <c r="H11" s="274">
        <v>1893</v>
      </c>
      <c r="I11" s="274">
        <v>13183</v>
      </c>
      <c r="J11" s="275">
        <f t="shared" si="2"/>
        <v>16491</v>
      </c>
      <c r="K11" s="275">
        <f t="shared" si="1"/>
        <v>16539.52</v>
      </c>
      <c r="L11" s="354">
        <v>43100</v>
      </c>
      <c r="M11" s="355"/>
    </row>
    <row r="12" spans="1:16" s="79" customFormat="1" ht="48" customHeight="1" thickTop="1" thickBot="1">
      <c r="A12" s="362" t="s">
        <v>274</v>
      </c>
      <c r="B12" s="363"/>
      <c r="C12" s="270">
        <v>51.32</v>
      </c>
      <c r="D12" s="270">
        <v>134</v>
      </c>
      <c r="E12" s="270">
        <v>166</v>
      </c>
      <c r="F12" s="270">
        <v>332</v>
      </c>
      <c r="G12" s="270">
        <v>844</v>
      </c>
      <c r="H12" s="270">
        <v>1848</v>
      </c>
      <c r="I12" s="270">
        <v>12841</v>
      </c>
      <c r="J12" s="271">
        <f t="shared" ref="J12" si="3">SUM(D12:I12)</f>
        <v>16165</v>
      </c>
      <c r="K12" s="271">
        <f t="shared" ref="K12" si="4">SUM(C12+J12)</f>
        <v>16216.32</v>
      </c>
      <c r="L12" s="356">
        <v>43465</v>
      </c>
      <c r="M12" s="357"/>
    </row>
    <row r="13" spans="1:16" s="79" customFormat="1" ht="48" customHeight="1" thickTop="1">
      <c r="A13" s="358" t="s">
        <v>281</v>
      </c>
      <c r="B13" s="359"/>
      <c r="C13" s="93">
        <v>52.13000000000001</v>
      </c>
      <c r="D13" s="93">
        <v>148</v>
      </c>
      <c r="E13" s="93">
        <v>185</v>
      </c>
      <c r="F13" s="93">
        <v>366</v>
      </c>
      <c r="G13" s="93">
        <v>824</v>
      </c>
      <c r="H13" s="93">
        <v>1906</v>
      </c>
      <c r="I13" s="93">
        <v>12923</v>
      </c>
      <c r="J13" s="93">
        <f t="shared" si="2"/>
        <v>16352</v>
      </c>
      <c r="K13" s="93">
        <f t="shared" si="1"/>
        <v>16404.13</v>
      </c>
      <c r="L13" s="360">
        <v>43830</v>
      </c>
      <c r="M13" s="361"/>
    </row>
    <row r="14" spans="1:16" ht="12.75">
      <c r="A14" s="34"/>
      <c r="B14" s="80"/>
      <c r="E14" s="77"/>
      <c r="F14" s="77"/>
      <c r="G14" s="72"/>
      <c r="H14" s="72"/>
      <c r="I14" s="72"/>
      <c r="J14" s="72"/>
      <c r="K14" s="72"/>
      <c r="L14" s="72"/>
      <c r="M14" s="72"/>
    </row>
    <row r="15" spans="1:16" ht="12.75">
      <c r="A15" s="34"/>
      <c r="B15" s="34"/>
      <c r="E15" s="77"/>
      <c r="F15" s="77"/>
      <c r="G15" s="72"/>
      <c r="H15" s="72"/>
      <c r="I15" s="72"/>
      <c r="J15" s="72"/>
      <c r="K15" s="72"/>
      <c r="L15" s="72"/>
      <c r="M15" s="72"/>
    </row>
    <row r="16" spans="1:16" ht="12.75">
      <c r="A16" s="34"/>
      <c r="B16" s="34"/>
      <c r="E16" s="77"/>
      <c r="F16" s="77"/>
      <c r="G16" s="72"/>
      <c r="H16" s="72"/>
      <c r="I16" s="72"/>
      <c r="J16" s="72"/>
      <c r="K16" s="72"/>
      <c r="L16" s="72"/>
      <c r="M16" s="72"/>
    </row>
  </sheetData>
  <mergeCells count="20">
    <mergeCell ref="A1:M1"/>
    <mergeCell ref="A2:M2"/>
    <mergeCell ref="L7:M8"/>
    <mergeCell ref="C7:C8"/>
    <mergeCell ref="A5:M5"/>
    <mergeCell ref="A3:M3"/>
    <mergeCell ref="K7:K8"/>
    <mergeCell ref="D7:J7"/>
    <mergeCell ref="A4:M4"/>
    <mergeCell ref="A7:B8"/>
    <mergeCell ref="L9:M9"/>
    <mergeCell ref="A11:B11"/>
    <mergeCell ref="L11:M11"/>
    <mergeCell ref="L12:M12"/>
    <mergeCell ref="A13:B13"/>
    <mergeCell ref="L13:M13"/>
    <mergeCell ref="A10:B10"/>
    <mergeCell ref="L10:M10"/>
    <mergeCell ref="A12:B12"/>
    <mergeCell ref="A9:B9"/>
  </mergeCells>
  <phoneticPr fontId="0" type="noConversion"/>
  <printOptions horizontalCentered="1" verticalCentered="1"/>
  <pageMargins left="0" right="0" top="0" bottom="0" header="0.51181102362204722" footer="0.51181102362204722"/>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6">
    <tabColor theme="3" tint="0.39997558519241921"/>
  </sheetPr>
  <dimension ref="A1:K14"/>
  <sheetViews>
    <sheetView showGridLines="0" rightToLeft="1" view="pageBreakPreview" zoomScaleNormal="100" zoomScaleSheetLayoutView="100" workbookViewId="0">
      <selection activeCell="F12" sqref="F12"/>
    </sheetView>
  </sheetViews>
  <sheetFormatPr defaultColWidth="9.140625" defaultRowHeight="15.75"/>
  <cols>
    <col min="1" max="1" width="25.7109375" style="75" customWidth="1"/>
    <col min="2" max="2" width="13.28515625" style="34" customWidth="1"/>
    <col min="3" max="3" width="13.85546875" style="34" customWidth="1"/>
    <col min="4" max="4" width="11" style="34" customWidth="1"/>
    <col min="5" max="5" width="11.42578125" style="34" customWidth="1"/>
    <col min="6" max="6" width="10.85546875" style="34" customWidth="1"/>
    <col min="7" max="7" width="11.7109375" style="34" customWidth="1"/>
    <col min="8" max="8" width="11.140625" style="34" customWidth="1"/>
    <col min="9" max="9" width="11.5703125" style="34" customWidth="1"/>
    <col min="10" max="10" width="14.7109375" style="77" hidden="1" customWidth="1"/>
    <col min="11" max="11" width="25.7109375" style="77" customWidth="1"/>
    <col min="12" max="16384" width="9.140625" style="38"/>
  </cols>
  <sheetData>
    <row r="1" spans="1:11" s="68" customFormat="1" ht="25.5" customHeight="1">
      <c r="A1" s="341"/>
      <c r="B1" s="341"/>
      <c r="C1" s="341"/>
      <c r="D1" s="341"/>
      <c r="E1" s="341"/>
      <c r="F1" s="341"/>
      <c r="G1" s="341"/>
      <c r="H1" s="341"/>
      <c r="I1" s="341"/>
      <c r="J1" s="341"/>
      <c r="K1" s="341"/>
    </row>
    <row r="2" spans="1:11" s="49" customFormat="1" ht="23.25">
      <c r="A2" s="324" t="s">
        <v>83</v>
      </c>
      <c r="B2" s="324"/>
      <c r="C2" s="324"/>
      <c r="D2" s="324"/>
      <c r="E2" s="324"/>
      <c r="F2" s="324"/>
      <c r="G2" s="324"/>
      <c r="H2" s="324"/>
      <c r="I2" s="324"/>
      <c r="J2" s="324"/>
      <c r="K2" s="324"/>
    </row>
    <row r="3" spans="1:11" s="51" customFormat="1" ht="15" customHeight="1">
      <c r="A3" s="324" t="s">
        <v>283</v>
      </c>
      <c r="B3" s="324"/>
      <c r="C3" s="324"/>
      <c r="D3" s="324"/>
      <c r="E3" s="324"/>
      <c r="F3" s="324"/>
      <c r="G3" s="324"/>
      <c r="H3" s="324"/>
      <c r="I3" s="324"/>
      <c r="J3" s="324"/>
      <c r="K3" s="324"/>
    </row>
    <row r="4" spans="1:11" ht="18.75">
      <c r="A4" s="371" t="s">
        <v>75</v>
      </c>
      <c r="B4" s="371"/>
      <c r="C4" s="371"/>
      <c r="D4" s="371"/>
      <c r="E4" s="371"/>
      <c r="F4" s="371"/>
      <c r="G4" s="371"/>
      <c r="H4" s="371"/>
      <c r="I4" s="371"/>
      <c r="J4" s="371"/>
      <c r="K4" s="371"/>
    </row>
    <row r="5" spans="1:11" ht="13.5" customHeight="1">
      <c r="A5" s="371" t="s">
        <v>283</v>
      </c>
      <c r="B5" s="371"/>
      <c r="C5" s="371"/>
      <c r="D5" s="371"/>
      <c r="E5" s="371"/>
      <c r="F5" s="371"/>
      <c r="G5" s="371"/>
      <c r="H5" s="371"/>
      <c r="I5" s="371"/>
      <c r="J5" s="371"/>
      <c r="K5" s="371"/>
    </row>
    <row r="6" spans="1:11">
      <c r="A6" s="23" t="s">
        <v>279</v>
      </c>
      <c r="H6" s="35"/>
      <c r="I6" s="35"/>
      <c r="J6" s="7"/>
      <c r="K6" s="44" t="s">
        <v>312</v>
      </c>
    </row>
    <row r="7" spans="1:11" ht="35.25" customHeight="1">
      <c r="A7" s="384" t="s">
        <v>289</v>
      </c>
      <c r="B7" s="380" t="s">
        <v>104</v>
      </c>
      <c r="C7" s="380" t="s">
        <v>105</v>
      </c>
      <c r="D7" s="382" t="s">
        <v>97</v>
      </c>
      <c r="E7" s="390" t="s">
        <v>262</v>
      </c>
      <c r="F7" s="391"/>
      <c r="G7" s="391"/>
      <c r="H7" s="392"/>
      <c r="I7" s="382" t="s">
        <v>103</v>
      </c>
      <c r="J7" s="386" t="s">
        <v>153</v>
      </c>
      <c r="K7" s="387"/>
    </row>
    <row r="8" spans="1:11" ht="35.25">
      <c r="A8" s="385"/>
      <c r="B8" s="381"/>
      <c r="C8" s="381"/>
      <c r="D8" s="383"/>
      <c r="E8" s="230" t="s">
        <v>82</v>
      </c>
      <c r="F8" s="230" t="s">
        <v>81</v>
      </c>
      <c r="G8" s="230" t="s">
        <v>80</v>
      </c>
      <c r="H8" s="82" t="s">
        <v>97</v>
      </c>
      <c r="I8" s="383"/>
      <c r="J8" s="388"/>
      <c r="K8" s="389"/>
    </row>
    <row r="9" spans="1:11" ht="34.15" customHeight="1">
      <c r="A9" s="276" t="s">
        <v>180</v>
      </c>
      <c r="B9" s="277">
        <v>209105.9</v>
      </c>
      <c r="C9" s="277">
        <v>86632.2</v>
      </c>
      <c r="D9" s="285">
        <f t="shared" ref="D9:D11" si="0">SUM(B9:C9)</f>
        <v>295738.09999999998</v>
      </c>
      <c r="E9" s="277">
        <v>190073.3</v>
      </c>
      <c r="F9" s="277">
        <v>101122.5</v>
      </c>
      <c r="G9" s="277">
        <v>63327</v>
      </c>
      <c r="H9" s="285">
        <f t="shared" ref="H9:H13" si="1">SUM(E9:G9)</f>
        <v>354522.8</v>
      </c>
      <c r="I9" s="285">
        <f>H9+D9</f>
        <v>650260.89999999991</v>
      </c>
      <c r="J9" s="378">
        <v>42369</v>
      </c>
      <c r="K9" s="378"/>
    </row>
    <row r="10" spans="1:11" ht="34.15" customHeight="1">
      <c r="A10" s="278" t="s">
        <v>263</v>
      </c>
      <c r="B10" s="279">
        <v>185919.9</v>
      </c>
      <c r="C10" s="279">
        <v>183223.7</v>
      </c>
      <c r="D10" s="286">
        <f t="shared" si="0"/>
        <v>369143.6</v>
      </c>
      <c r="E10" s="279">
        <v>195565.6</v>
      </c>
      <c r="F10" s="279">
        <v>94532.9</v>
      </c>
      <c r="G10" s="279">
        <v>67637.399999999994</v>
      </c>
      <c r="H10" s="286">
        <f t="shared" si="1"/>
        <v>357735.9</v>
      </c>
      <c r="I10" s="286">
        <f>H10+D10</f>
        <v>726879.5</v>
      </c>
      <c r="J10" s="280"/>
      <c r="K10" s="280">
        <v>42735</v>
      </c>
    </row>
    <row r="11" spans="1:11" ht="34.15" customHeight="1">
      <c r="A11" s="281" t="s">
        <v>264</v>
      </c>
      <c r="B11" s="282">
        <v>315397.90000000002</v>
      </c>
      <c r="C11" s="282">
        <v>137125.5</v>
      </c>
      <c r="D11" s="287">
        <f t="shared" si="0"/>
        <v>452523.4</v>
      </c>
      <c r="E11" s="282">
        <v>188752.7</v>
      </c>
      <c r="F11" s="282">
        <v>90050.1</v>
      </c>
      <c r="G11" s="282">
        <v>91708.7</v>
      </c>
      <c r="H11" s="287">
        <f t="shared" si="1"/>
        <v>370511.50000000006</v>
      </c>
      <c r="I11" s="287">
        <f>H11+D11</f>
        <v>823034.90000000014</v>
      </c>
      <c r="J11" s="379">
        <v>43100</v>
      </c>
      <c r="K11" s="379"/>
    </row>
    <row r="12" spans="1:11" ht="34.15" customHeight="1">
      <c r="A12" s="278" t="s">
        <v>274</v>
      </c>
      <c r="B12" s="279">
        <v>282005.90000000002</v>
      </c>
      <c r="C12" s="279">
        <v>169076.3</v>
      </c>
      <c r="D12" s="286">
        <v>451082.2</v>
      </c>
      <c r="E12" s="279">
        <v>189998.5</v>
      </c>
      <c r="F12" s="279">
        <v>89498.9</v>
      </c>
      <c r="G12" s="279">
        <v>79763.100000000006</v>
      </c>
      <c r="H12" s="286">
        <v>359260.5</v>
      </c>
      <c r="I12" s="286">
        <v>810342.7</v>
      </c>
      <c r="J12" s="280">
        <v>43100</v>
      </c>
      <c r="K12" s="280">
        <v>43465</v>
      </c>
    </row>
    <row r="13" spans="1:11" ht="34.15" customHeight="1">
      <c r="A13" s="283" t="s">
        <v>281</v>
      </c>
      <c r="B13" s="284">
        <v>273080</v>
      </c>
      <c r="C13" s="284">
        <v>208221.8</v>
      </c>
      <c r="D13" s="288">
        <f>SUM(B13:C13)</f>
        <v>481301.8</v>
      </c>
      <c r="E13" s="284">
        <v>197518.6</v>
      </c>
      <c r="F13" s="284">
        <v>92826.4</v>
      </c>
      <c r="G13" s="284">
        <v>77502.3</v>
      </c>
      <c r="H13" s="288">
        <f t="shared" si="1"/>
        <v>367847.3</v>
      </c>
      <c r="I13" s="288">
        <f>H13+D13</f>
        <v>849149.1</v>
      </c>
      <c r="J13" s="377">
        <v>43830</v>
      </c>
      <c r="K13" s="377">
        <v>43465</v>
      </c>
    </row>
    <row r="14" spans="1:11" ht="12.75">
      <c r="A14" s="238" t="s">
        <v>24</v>
      </c>
      <c r="K14" s="84" t="s">
        <v>25</v>
      </c>
    </row>
  </sheetData>
  <mergeCells count="15">
    <mergeCell ref="J13:K13"/>
    <mergeCell ref="J9:K9"/>
    <mergeCell ref="J11:K11"/>
    <mergeCell ref="A1:K1"/>
    <mergeCell ref="B7:B8"/>
    <mergeCell ref="C7:C8"/>
    <mergeCell ref="D7:D8"/>
    <mergeCell ref="I7:I8"/>
    <mergeCell ref="A2:K2"/>
    <mergeCell ref="A3:K3"/>
    <mergeCell ref="A4:K4"/>
    <mergeCell ref="A5:K5"/>
    <mergeCell ref="A7:A8"/>
    <mergeCell ref="J7:K8"/>
    <mergeCell ref="E7:H7"/>
  </mergeCells>
  <phoneticPr fontId="0" type="noConversion"/>
  <printOptions horizontalCentered="1" verticalCentered="1"/>
  <pageMargins left="0" right="0" top="0" bottom="0" header="0.51181102362204722" footer="0.51181102362204722"/>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7">
    <tabColor theme="3" tint="0.39997558519241921"/>
  </sheetPr>
  <dimension ref="A1:J19"/>
  <sheetViews>
    <sheetView showGridLines="0" rightToLeft="1" view="pageBreakPreview" zoomScaleNormal="100" zoomScaleSheetLayoutView="100" workbookViewId="0">
      <selection activeCell="H19" sqref="H19"/>
    </sheetView>
  </sheetViews>
  <sheetFormatPr defaultColWidth="9.140625" defaultRowHeight="15.75"/>
  <cols>
    <col min="1" max="1" width="15.85546875" style="75" customWidth="1"/>
    <col min="2" max="2" width="15.85546875" style="76" customWidth="1"/>
    <col min="3" max="3" width="10.7109375" style="34" hidden="1" customWidth="1"/>
    <col min="4" max="7" width="11.85546875" style="34" customWidth="1"/>
    <col min="8" max="8" width="14.140625" style="34" customWidth="1"/>
    <col min="9" max="9" width="14.42578125" style="77" customWidth="1"/>
    <col min="10" max="10" width="11.28515625" style="72" customWidth="1"/>
    <col min="11" max="16384" width="9.140625" style="72"/>
  </cols>
  <sheetData>
    <row r="1" spans="1:10" s="68" customFormat="1" ht="25.5" customHeight="1">
      <c r="A1" s="341"/>
      <c r="B1" s="341"/>
      <c r="C1" s="341"/>
      <c r="D1" s="341"/>
      <c r="E1" s="341"/>
      <c r="F1" s="341"/>
      <c r="G1" s="341"/>
      <c r="H1" s="341"/>
      <c r="I1" s="341"/>
    </row>
    <row r="2" spans="1:10" s="49" customFormat="1" ht="24.75" customHeight="1">
      <c r="A2" s="324" t="s">
        <v>106</v>
      </c>
      <c r="B2" s="324"/>
      <c r="C2" s="324"/>
      <c r="D2" s="324"/>
      <c r="E2" s="324"/>
      <c r="F2" s="324"/>
      <c r="G2" s="324"/>
      <c r="H2" s="324"/>
      <c r="I2" s="324"/>
      <c r="J2" s="324"/>
    </row>
    <row r="3" spans="1:10" s="50" customFormat="1" ht="15" customHeight="1">
      <c r="A3" s="324" t="s">
        <v>283</v>
      </c>
      <c r="B3" s="324"/>
      <c r="C3" s="324"/>
      <c r="D3" s="324"/>
      <c r="E3" s="324"/>
      <c r="F3" s="324"/>
      <c r="G3" s="324"/>
      <c r="H3" s="324"/>
      <c r="I3" s="324"/>
      <c r="J3" s="324"/>
    </row>
    <row r="4" spans="1:10" s="38" customFormat="1" ht="18.75">
      <c r="A4" s="371" t="s">
        <v>107</v>
      </c>
      <c r="B4" s="371"/>
      <c r="C4" s="371"/>
      <c r="D4" s="371"/>
      <c r="E4" s="371"/>
      <c r="F4" s="371"/>
      <c r="G4" s="371"/>
      <c r="H4" s="371"/>
      <c r="I4" s="371"/>
      <c r="J4" s="371"/>
    </row>
    <row r="5" spans="1:10" s="85" customFormat="1" ht="13.5" customHeight="1">
      <c r="A5" s="371" t="s">
        <v>282</v>
      </c>
      <c r="B5" s="371"/>
      <c r="C5" s="371"/>
      <c r="D5" s="371"/>
      <c r="E5" s="371"/>
      <c r="F5" s="371"/>
      <c r="G5" s="371"/>
      <c r="H5" s="371"/>
      <c r="I5" s="371"/>
      <c r="J5" s="371"/>
    </row>
    <row r="6" spans="1:10" s="38" customFormat="1" ht="23.25" customHeight="1">
      <c r="A6" s="23" t="s">
        <v>310</v>
      </c>
      <c r="B6" s="86"/>
      <c r="C6" s="34"/>
      <c r="D6" s="34"/>
      <c r="E6" s="34"/>
      <c r="F6" s="34"/>
      <c r="G6" s="34"/>
      <c r="H6" s="34"/>
      <c r="J6" s="44" t="s">
        <v>311</v>
      </c>
    </row>
    <row r="7" spans="1:10" ht="25.5" customHeight="1">
      <c r="A7" s="398" t="s">
        <v>43</v>
      </c>
      <c r="B7" s="399"/>
      <c r="C7" s="327">
        <v>2009</v>
      </c>
      <c r="D7" s="327">
        <v>2015</v>
      </c>
      <c r="E7" s="327">
        <v>2016</v>
      </c>
      <c r="F7" s="327">
        <v>2017</v>
      </c>
      <c r="G7" s="327">
        <v>2018</v>
      </c>
      <c r="H7" s="327">
        <v>2019</v>
      </c>
      <c r="I7" s="333" t="s">
        <v>90</v>
      </c>
      <c r="J7" s="334"/>
    </row>
    <row r="8" spans="1:10" ht="25.5" customHeight="1">
      <c r="A8" s="400"/>
      <c r="B8" s="401"/>
      <c r="C8" s="328"/>
      <c r="D8" s="328"/>
      <c r="E8" s="328">
        <v>2016</v>
      </c>
      <c r="F8" s="328"/>
      <c r="G8" s="328"/>
      <c r="H8" s="328"/>
      <c r="I8" s="335"/>
      <c r="J8" s="336"/>
    </row>
    <row r="9" spans="1:10" ht="25.5" customHeight="1" thickBot="1">
      <c r="A9" s="404" t="s">
        <v>109</v>
      </c>
      <c r="B9" s="405"/>
      <c r="C9" s="117">
        <v>74457.2</v>
      </c>
      <c r="D9" s="239">
        <v>238282.2</v>
      </c>
      <c r="E9" s="239">
        <v>293875.90000000002</v>
      </c>
      <c r="F9" s="239">
        <v>341561.5</v>
      </c>
      <c r="G9" s="239">
        <v>318674.7</v>
      </c>
      <c r="H9" s="239">
        <v>317484.40000000002</v>
      </c>
      <c r="I9" s="395" t="s">
        <v>120</v>
      </c>
      <c r="J9" s="396"/>
    </row>
    <row r="10" spans="1:10" ht="24.75" customHeight="1" thickTop="1" thickBot="1">
      <c r="A10" s="406" t="s">
        <v>26</v>
      </c>
      <c r="B10" s="407"/>
      <c r="C10" s="87">
        <v>24685.8</v>
      </c>
      <c r="D10" s="240">
        <v>59015.8</v>
      </c>
      <c r="E10" s="240">
        <v>64520.7</v>
      </c>
      <c r="F10" s="240">
        <v>64535.5</v>
      </c>
      <c r="G10" s="240">
        <v>83985.4</v>
      </c>
      <c r="H10" s="240">
        <v>132093.29999999999</v>
      </c>
      <c r="I10" s="408" t="s">
        <v>91</v>
      </c>
      <c r="J10" s="409"/>
    </row>
    <row r="11" spans="1:10" ht="25.5" customHeight="1" thickTop="1" thickBot="1">
      <c r="A11" s="410" t="s">
        <v>27</v>
      </c>
      <c r="B11" s="411"/>
      <c r="C11" s="88">
        <v>5525.7</v>
      </c>
      <c r="D11" s="241">
        <v>15342.2</v>
      </c>
      <c r="E11" s="241">
        <v>15773.3</v>
      </c>
      <c r="F11" s="241">
        <v>16781.400000000001</v>
      </c>
      <c r="G11" s="241">
        <v>16655.2</v>
      </c>
      <c r="H11" s="241">
        <v>17509.2</v>
      </c>
      <c r="I11" s="393" t="s">
        <v>92</v>
      </c>
      <c r="J11" s="394"/>
    </row>
    <row r="12" spans="1:10" ht="25.5" hidden="1" customHeight="1">
      <c r="A12" s="410" t="s">
        <v>28</v>
      </c>
      <c r="B12" s="411"/>
      <c r="C12" s="88"/>
      <c r="D12" s="242"/>
      <c r="E12" s="242"/>
      <c r="F12" s="242"/>
      <c r="G12" s="242"/>
      <c r="H12" s="242"/>
      <c r="I12" s="393" t="s">
        <v>93</v>
      </c>
      <c r="J12" s="397"/>
    </row>
    <row r="13" spans="1:10" ht="36" customHeight="1" thickTop="1" thickBot="1">
      <c r="A13" s="406" t="s">
        <v>111</v>
      </c>
      <c r="B13" s="407"/>
      <c r="C13" s="87">
        <v>12987.9</v>
      </c>
      <c r="D13" s="240">
        <v>37543.800000000003</v>
      </c>
      <c r="E13" s="240">
        <v>38155.699999999997</v>
      </c>
      <c r="F13" s="240">
        <v>38314</v>
      </c>
      <c r="G13" s="240">
        <v>35668.800000000003</v>
      </c>
      <c r="H13" s="240">
        <v>34168.9</v>
      </c>
      <c r="I13" s="408" t="s">
        <v>171</v>
      </c>
      <c r="J13" s="409"/>
    </row>
    <row r="14" spans="1:10" ht="40.5" customHeight="1" thickTop="1" thickBot="1">
      <c r="A14" s="410" t="s">
        <v>112</v>
      </c>
      <c r="B14" s="411"/>
      <c r="C14" s="88">
        <v>40430.9</v>
      </c>
      <c r="D14" s="241">
        <v>121214.2</v>
      </c>
      <c r="E14" s="241">
        <v>130490.1</v>
      </c>
      <c r="F14" s="241">
        <v>147762.79999999999</v>
      </c>
      <c r="G14" s="241">
        <v>150255.1</v>
      </c>
      <c r="H14" s="241">
        <v>147715.5</v>
      </c>
      <c r="I14" s="393" t="s">
        <v>41</v>
      </c>
      <c r="J14" s="394"/>
    </row>
    <row r="15" spans="1:10" ht="25.5" customHeight="1" thickTop="1" thickBot="1">
      <c r="A15" s="406" t="s">
        <v>73</v>
      </c>
      <c r="B15" s="407"/>
      <c r="C15" s="87">
        <v>53235.6</v>
      </c>
      <c r="D15" s="240">
        <v>115842.2</v>
      </c>
      <c r="E15" s="240">
        <v>119953.2</v>
      </c>
      <c r="F15" s="240">
        <v>123372.9</v>
      </c>
      <c r="G15" s="240">
        <v>127232.5</v>
      </c>
      <c r="H15" s="240">
        <v>137225.9</v>
      </c>
      <c r="I15" s="408" t="s">
        <v>121</v>
      </c>
      <c r="J15" s="409"/>
    </row>
    <row r="16" spans="1:10" ht="25.5" customHeight="1" thickTop="1" thickBot="1">
      <c r="A16" s="410" t="s">
        <v>110</v>
      </c>
      <c r="B16" s="411"/>
      <c r="C16" s="88">
        <v>31171.7</v>
      </c>
      <c r="D16" s="241">
        <v>65752.600000000006</v>
      </c>
      <c r="E16" s="241">
        <v>71243.8</v>
      </c>
      <c r="F16" s="241">
        <v>78997.399999999994</v>
      </c>
      <c r="G16" s="241">
        <v>117723.8</v>
      </c>
      <c r="H16" s="241">
        <v>166320.79999999999</v>
      </c>
      <c r="I16" s="393" t="s">
        <v>122</v>
      </c>
      <c r="J16" s="394"/>
    </row>
    <row r="17" spans="1:10" ht="25.5" customHeight="1" thickTop="1">
      <c r="A17" s="414" t="s">
        <v>29</v>
      </c>
      <c r="B17" s="415"/>
      <c r="C17" s="89">
        <v>9421.1</v>
      </c>
      <c r="D17" s="243">
        <v>7756.6</v>
      </c>
      <c r="E17" s="243">
        <v>9928.6</v>
      </c>
      <c r="F17" s="243">
        <v>9230.6</v>
      </c>
      <c r="G17" s="243">
        <v>9704</v>
      </c>
      <c r="H17" s="243">
        <v>11674.3</v>
      </c>
      <c r="I17" s="416" t="s">
        <v>94</v>
      </c>
      <c r="J17" s="417"/>
    </row>
    <row r="18" spans="1:10" ht="36" customHeight="1">
      <c r="A18" s="412" t="s">
        <v>108</v>
      </c>
      <c r="B18" s="413"/>
      <c r="C18" s="90">
        <f>SUM(C9:C17)</f>
        <v>251915.90000000002</v>
      </c>
      <c r="D18" s="90">
        <f>SUM(D9:D17)</f>
        <v>660749.6</v>
      </c>
      <c r="E18" s="90">
        <f t="shared" ref="E18:G18" si="0">SUM(E9:E17)</f>
        <v>743941.3</v>
      </c>
      <c r="F18" s="90">
        <f t="shared" si="0"/>
        <v>820556.1</v>
      </c>
      <c r="G18" s="90">
        <f t="shared" si="0"/>
        <v>859899.5</v>
      </c>
      <c r="H18" s="90">
        <f>SUM(H9:H17)</f>
        <v>964192.3</v>
      </c>
      <c r="I18" s="402" t="s">
        <v>172</v>
      </c>
      <c r="J18" s="403"/>
    </row>
    <row r="19" spans="1:10" ht="16.5" customHeight="1">
      <c r="A19" s="83" t="s">
        <v>30</v>
      </c>
      <c r="C19" s="91"/>
      <c r="D19" s="91"/>
      <c r="E19" s="91"/>
      <c r="F19" s="91"/>
      <c r="G19" s="91"/>
      <c r="H19" s="91"/>
      <c r="I19" s="72"/>
      <c r="J19" s="84" t="s">
        <v>31</v>
      </c>
    </row>
  </sheetData>
  <mergeCells count="33">
    <mergeCell ref="I18:J18"/>
    <mergeCell ref="A9:B9"/>
    <mergeCell ref="A15:B15"/>
    <mergeCell ref="A13:B13"/>
    <mergeCell ref="A10:B10"/>
    <mergeCell ref="I15:J15"/>
    <mergeCell ref="A14:B14"/>
    <mergeCell ref="I13:J13"/>
    <mergeCell ref="I11:J11"/>
    <mergeCell ref="I10:J10"/>
    <mergeCell ref="A18:B18"/>
    <mergeCell ref="A17:B17"/>
    <mergeCell ref="A11:B11"/>
    <mergeCell ref="A12:B12"/>
    <mergeCell ref="A16:B16"/>
    <mergeCell ref="I17:J17"/>
    <mergeCell ref="A1:I1"/>
    <mergeCell ref="A7:B8"/>
    <mergeCell ref="A2:J2"/>
    <mergeCell ref="A5:J5"/>
    <mergeCell ref="A4:J4"/>
    <mergeCell ref="A3:J3"/>
    <mergeCell ref="C7:C8"/>
    <mergeCell ref="D7:D8"/>
    <mergeCell ref="E7:E8"/>
    <mergeCell ref="F7:F8"/>
    <mergeCell ref="G7:G8"/>
    <mergeCell ref="H7:H8"/>
    <mergeCell ref="I16:J16"/>
    <mergeCell ref="I9:J9"/>
    <mergeCell ref="I7:J8"/>
    <mergeCell ref="I14:J14"/>
    <mergeCell ref="I12:J12"/>
  </mergeCells>
  <phoneticPr fontId="0" type="noConversion"/>
  <printOptions horizontalCentered="1" verticalCentered="1"/>
  <pageMargins left="0" right="0" top="0" bottom="0" header="0.51181102362204722" footer="0.51181102362204722"/>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8">
    <tabColor theme="3" tint="0.39997558519241921"/>
  </sheetPr>
  <dimension ref="A1:I24"/>
  <sheetViews>
    <sheetView showGridLines="0" rightToLeft="1" view="pageBreakPreview" zoomScaleNormal="100" zoomScaleSheetLayoutView="100" workbookViewId="0">
      <selection activeCell="E18" sqref="E18"/>
    </sheetView>
  </sheetViews>
  <sheetFormatPr defaultColWidth="9.140625" defaultRowHeight="15.75"/>
  <cols>
    <col min="1" max="1" width="8.7109375" style="75" customWidth="1"/>
    <col min="2" max="2" width="25.7109375" style="76" customWidth="1"/>
    <col min="3" max="7" width="13.42578125" style="34" customWidth="1"/>
    <col min="8" max="8" width="25.7109375" style="77" customWidth="1"/>
    <col min="9" max="9" width="8.7109375" style="77" customWidth="1"/>
    <col min="10" max="16384" width="9.140625" style="72"/>
  </cols>
  <sheetData>
    <row r="1" spans="1:9" s="68" customFormat="1" ht="30" customHeight="1">
      <c r="A1" s="341"/>
      <c r="B1" s="366"/>
      <c r="C1" s="366"/>
      <c r="D1" s="366"/>
      <c r="E1" s="366"/>
      <c r="F1" s="366"/>
      <c r="G1" s="366"/>
      <c r="H1" s="366"/>
    </row>
    <row r="2" spans="1:9" s="92" customFormat="1" ht="27.75" customHeight="1">
      <c r="A2" s="436" t="s">
        <v>32</v>
      </c>
      <c r="B2" s="436"/>
      <c r="C2" s="436"/>
      <c r="D2" s="436"/>
      <c r="E2" s="436"/>
      <c r="F2" s="436"/>
      <c r="G2" s="436"/>
      <c r="H2" s="436"/>
      <c r="I2" s="436"/>
    </row>
    <row r="3" spans="1:9" s="92" customFormat="1" ht="15" customHeight="1">
      <c r="A3" s="324" t="s">
        <v>283</v>
      </c>
      <c r="B3" s="324"/>
      <c r="C3" s="324"/>
      <c r="D3" s="324"/>
      <c r="E3" s="324"/>
      <c r="F3" s="324"/>
      <c r="G3" s="324"/>
      <c r="H3" s="324"/>
      <c r="I3" s="324"/>
    </row>
    <row r="4" spans="1:9" s="37" customFormat="1">
      <c r="A4" s="371" t="s">
        <v>33</v>
      </c>
      <c r="B4" s="371"/>
      <c r="C4" s="371"/>
      <c r="D4" s="371"/>
      <c r="E4" s="371"/>
      <c r="F4" s="371"/>
      <c r="G4" s="371"/>
      <c r="H4" s="371"/>
      <c r="I4" s="371"/>
    </row>
    <row r="5" spans="1:9" s="37" customFormat="1" ht="13.5" customHeight="1">
      <c r="A5" s="371" t="s">
        <v>282</v>
      </c>
      <c r="B5" s="371"/>
      <c r="C5" s="371"/>
      <c r="D5" s="371"/>
      <c r="E5" s="371"/>
      <c r="F5" s="371"/>
      <c r="G5" s="371"/>
      <c r="H5" s="371"/>
      <c r="I5" s="371"/>
    </row>
    <row r="6" spans="1:9" s="38" customFormat="1" ht="23.25" customHeight="1">
      <c r="A6" s="23" t="s">
        <v>308</v>
      </c>
      <c r="B6" s="33"/>
      <c r="C6" s="34"/>
      <c r="D6" s="34"/>
      <c r="E6" s="34"/>
      <c r="F6" s="34"/>
      <c r="G6" s="34"/>
      <c r="I6" s="44" t="s">
        <v>309</v>
      </c>
    </row>
    <row r="7" spans="1:9" ht="18" customHeight="1" thickBot="1">
      <c r="A7" s="428" t="s">
        <v>44</v>
      </c>
      <c r="B7" s="428"/>
      <c r="C7" s="327">
        <v>2015</v>
      </c>
      <c r="D7" s="327">
        <v>2016</v>
      </c>
      <c r="E7" s="327">
        <v>2017</v>
      </c>
      <c r="F7" s="327">
        <v>2018</v>
      </c>
      <c r="G7" s="327">
        <v>2019</v>
      </c>
      <c r="H7" s="433" t="s">
        <v>95</v>
      </c>
      <c r="I7" s="433"/>
    </row>
    <row r="8" spans="1:9" ht="18" customHeight="1" thickTop="1" thickBot="1">
      <c r="A8" s="429"/>
      <c r="B8" s="429"/>
      <c r="C8" s="437"/>
      <c r="D8" s="437"/>
      <c r="E8" s="437"/>
      <c r="F8" s="437"/>
      <c r="G8" s="437"/>
      <c r="H8" s="434"/>
      <c r="I8" s="434"/>
    </row>
    <row r="9" spans="1:9" ht="18" customHeight="1" thickTop="1">
      <c r="A9" s="430"/>
      <c r="B9" s="430"/>
      <c r="C9" s="328"/>
      <c r="D9" s="437"/>
      <c r="E9" s="328"/>
      <c r="F9" s="328"/>
      <c r="G9" s="328"/>
      <c r="H9" s="435"/>
      <c r="I9" s="435"/>
    </row>
    <row r="10" spans="1:9" ht="25.5" customHeight="1" thickBot="1">
      <c r="A10" s="345" t="s">
        <v>74</v>
      </c>
      <c r="B10" s="345"/>
      <c r="C10" s="244">
        <v>11032.7</v>
      </c>
      <c r="D10" s="245">
        <v>11947</v>
      </c>
      <c r="E10" s="246">
        <v>11590.3</v>
      </c>
      <c r="F10" s="246">
        <v>11243.9</v>
      </c>
      <c r="G10" s="246">
        <v>11599.516999999998</v>
      </c>
      <c r="H10" s="431" t="s">
        <v>96</v>
      </c>
      <c r="I10" s="432"/>
    </row>
    <row r="11" spans="1:9" ht="25.5" customHeight="1" thickTop="1" thickBot="1">
      <c r="A11" s="424" t="s">
        <v>113</v>
      </c>
      <c r="B11" s="424"/>
      <c r="C11" s="247">
        <v>115892.1</v>
      </c>
      <c r="D11" s="247">
        <v>116401.5</v>
      </c>
      <c r="E11" s="247">
        <v>111497.40000000001</v>
      </c>
      <c r="F11" s="247">
        <v>107832</v>
      </c>
      <c r="G11" s="247">
        <v>113103.246</v>
      </c>
      <c r="H11" s="426" t="s">
        <v>154</v>
      </c>
      <c r="I11" s="427"/>
    </row>
    <row r="12" spans="1:9" ht="25.5" customHeight="1" thickTop="1" thickBot="1">
      <c r="A12" s="345" t="s">
        <v>114</v>
      </c>
      <c r="B12" s="345"/>
      <c r="C12" s="248">
        <v>242417.09999999998</v>
      </c>
      <c r="D12" s="248">
        <v>244790.39999999999</v>
      </c>
      <c r="E12" s="248">
        <v>259691.19999999998</v>
      </c>
      <c r="F12" s="248">
        <v>245367.80000000002</v>
      </c>
      <c r="G12" s="248">
        <v>295406.59999999998</v>
      </c>
      <c r="H12" s="425" t="s">
        <v>155</v>
      </c>
      <c r="I12" s="419"/>
    </row>
    <row r="13" spans="1:9" ht="25.5" customHeight="1" thickTop="1" thickBot="1">
      <c r="A13" s="424" t="s">
        <v>115</v>
      </c>
      <c r="B13" s="424"/>
      <c r="C13" s="249">
        <v>152041.1</v>
      </c>
      <c r="D13" s="249">
        <v>124408.99999999999</v>
      </c>
      <c r="E13" s="249">
        <v>220553.2</v>
      </c>
      <c r="F13" s="249">
        <v>199564.30000000002</v>
      </c>
      <c r="G13" s="249">
        <v>157894.17199999999</v>
      </c>
      <c r="H13" s="426" t="s">
        <v>156</v>
      </c>
      <c r="I13" s="427"/>
    </row>
    <row r="14" spans="1:9" s="79" customFormat="1" ht="25.5" customHeight="1" thickTop="1" thickBot="1">
      <c r="A14" s="345" t="s">
        <v>116</v>
      </c>
      <c r="B14" s="345"/>
      <c r="C14" s="250">
        <v>61224.9</v>
      </c>
      <c r="D14" s="250">
        <v>59366.9</v>
      </c>
      <c r="E14" s="250">
        <v>94479.6</v>
      </c>
      <c r="F14" s="250">
        <v>89172.900000000009</v>
      </c>
      <c r="G14" s="250">
        <v>74872.412365120006</v>
      </c>
      <c r="H14" s="418" t="s">
        <v>157</v>
      </c>
      <c r="I14" s="419"/>
    </row>
    <row r="15" spans="1:9" s="119" customFormat="1" ht="25.5" customHeight="1" thickTop="1" thickBot="1">
      <c r="A15" s="406" t="s">
        <v>181</v>
      </c>
      <c r="B15" s="407"/>
      <c r="C15" s="251">
        <f>C10+C11</f>
        <v>126924.8</v>
      </c>
      <c r="D15" s="251">
        <f>D10+D11</f>
        <v>128348.5</v>
      </c>
      <c r="E15" s="251">
        <f>E10+E11</f>
        <v>123087.70000000001</v>
      </c>
      <c r="F15" s="251">
        <v>119075.9</v>
      </c>
      <c r="G15" s="251">
        <v>124702.8</v>
      </c>
      <c r="H15" s="426" t="s">
        <v>158</v>
      </c>
      <c r="I15" s="427"/>
    </row>
    <row r="16" spans="1:9" ht="25.5" customHeight="1" thickTop="1" thickBot="1">
      <c r="A16" s="422" t="s">
        <v>182</v>
      </c>
      <c r="B16" s="422"/>
      <c r="C16" s="252">
        <f>C12+C13+C15</f>
        <v>521382.99999999994</v>
      </c>
      <c r="D16" s="252">
        <f>D12+D13+D15</f>
        <v>497547.89999999997</v>
      </c>
      <c r="E16" s="252">
        <f>E12+E13+E15</f>
        <v>603332.10000000009</v>
      </c>
      <c r="F16" s="252">
        <v>564008</v>
      </c>
      <c r="G16" s="252">
        <v>578003.53899999999</v>
      </c>
      <c r="H16" s="418" t="s">
        <v>159</v>
      </c>
      <c r="I16" s="419"/>
    </row>
    <row r="17" spans="1:9" s="119" customFormat="1" ht="25.5" customHeight="1" thickTop="1">
      <c r="A17" s="423" t="s">
        <v>183</v>
      </c>
      <c r="B17" s="423"/>
      <c r="C17" s="253">
        <f>C14+C16</f>
        <v>582607.89999999991</v>
      </c>
      <c r="D17" s="253">
        <f>D14+D16</f>
        <v>556914.79999999993</v>
      </c>
      <c r="E17" s="253">
        <f>E14+E16</f>
        <v>697811.70000000007</v>
      </c>
      <c r="F17" s="253">
        <f>F14+F16</f>
        <v>653180.9</v>
      </c>
      <c r="G17" s="253">
        <f>G16+G15</f>
        <v>702706.33900000004</v>
      </c>
      <c r="H17" s="420" t="s">
        <v>160</v>
      </c>
      <c r="I17" s="421"/>
    </row>
    <row r="18" spans="1:9" ht="6" customHeight="1">
      <c r="A18" s="94"/>
      <c r="B18" s="94"/>
      <c r="C18" s="94"/>
      <c r="D18" s="94"/>
      <c r="E18" s="94"/>
      <c r="F18" s="94"/>
      <c r="G18" s="94"/>
      <c r="H18" s="94"/>
      <c r="I18" s="94"/>
    </row>
    <row r="19" spans="1:9" ht="11.25" customHeight="1">
      <c r="A19" s="83" t="s">
        <v>184</v>
      </c>
      <c r="B19" s="72"/>
      <c r="H19" s="34"/>
      <c r="I19" s="84" t="s">
        <v>117</v>
      </c>
    </row>
    <row r="20" spans="1:9" ht="11.25" customHeight="1">
      <c r="A20" s="83" t="s">
        <v>186</v>
      </c>
      <c r="B20" s="72"/>
      <c r="H20" s="34"/>
      <c r="I20" s="84" t="s">
        <v>118</v>
      </c>
    </row>
    <row r="21" spans="1:9" ht="11.25" customHeight="1">
      <c r="A21" s="83" t="s">
        <v>185</v>
      </c>
      <c r="B21" s="72"/>
      <c r="H21" s="34"/>
      <c r="I21" s="84" t="s">
        <v>119</v>
      </c>
    </row>
    <row r="24" spans="1:9">
      <c r="B24" s="118"/>
    </row>
  </sheetData>
  <mergeCells count="28">
    <mergeCell ref="A15:B15"/>
    <mergeCell ref="H10:I10"/>
    <mergeCell ref="H11:I11"/>
    <mergeCell ref="H15:I15"/>
    <mergeCell ref="A1:H1"/>
    <mergeCell ref="H7:I9"/>
    <mergeCell ref="A2:I2"/>
    <mergeCell ref="C7:C9"/>
    <mergeCell ref="D7:D9"/>
    <mergeCell ref="E7:E9"/>
    <mergeCell ref="F7:F9"/>
    <mergeCell ref="G7:G9"/>
    <mergeCell ref="H16:I16"/>
    <mergeCell ref="H17:I17"/>
    <mergeCell ref="A4:I4"/>
    <mergeCell ref="A5:I5"/>
    <mergeCell ref="A3:I3"/>
    <mergeCell ref="A16:B16"/>
    <mergeCell ref="A17:B17"/>
    <mergeCell ref="A12:B12"/>
    <mergeCell ref="A11:B11"/>
    <mergeCell ref="A13:B13"/>
    <mergeCell ref="H12:I12"/>
    <mergeCell ref="H13:I13"/>
    <mergeCell ref="H14:I14"/>
    <mergeCell ref="A7:B9"/>
    <mergeCell ref="A10:B10"/>
    <mergeCell ref="A14:B14"/>
  </mergeCells>
  <phoneticPr fontId="0" type="noConversion"/>
  <printOptions horizontalCentered="1" verticalCentered="1"/>
  <pageMargins left="0" right="0" top="0" bottom="0" header="0.51181102362204722" footer="0.51181102362204722"/>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9">
    <tabColor theme="3" tint="0.39997558519241921"/>
  </sheetPr>
  <dimension ref="A1:W22"/>
  <sheetViews>
    <sheetView showGridLines="0" rightToLeft="1" view="pageBreakPreview" zoomScaleNormal="100" zoomScaleSheetLayoutView="100" workbookViewId="0">
      <selection activeCell="S13" sqref="S13"/>
    </sheetView>
  </sheetViews>
  <sheetFormatPr defaultColWidth="9.140625" defaultRowHeight="15.75"/>
  <cols>
    <col min="1" max="1" width="15.7109375" style="75" customWidth="1"/>
    <col min="2" max="2" width="9.7109375" style="76" customWidth="1"/>
    <col min="3" max="13" width="9.7109375" style="34" customWidth="1"/>
    <col min="14" max="14" width="8.42578125" style="34" customWidth="1"/>
    <col min="15" max="15" width="11.140625" style="34" customWidth="1"/>
    <col min="16" max="18" width="9.7109375" style="34" customWidth="1"/>
    <col min="19" max="19" width="15.7109375" style="34" customWidth="1"/>
    <col min="20" max="20" width="15.140625" style="77" customWidth="1"/>
    <col min="21" max="21" width="0.85546875" style="77" hidden="1" customWidth="1"/>
    <col min="22" max="16384" width="9.140625" style="72"/>
  </cols>
  <sheetData>
    <row r="1" spans="1:23" s="68" customFormat="1" ht="27.75" customHeight="1">
      <c r="A1" s="341"/>
      <c r="B1" s="366"/>
      <c r="C1" s="366"/>
      <c r="D1" s="366"/>
      <c r="E1" s="366"/>
      <c r="F1" s="366"/>
      <c r="G1" s="366"/>
      <c r="H1" s="366"/>
      <c r="I1" s="366"/>
      <c r="J1" s="366"/>
      <c r="K1" s="366"/>
      <c r="L1" s="366"/>
      <c r="M1" s="366"/>
      <c r="N1" s="366"/>
      <c r="O1" s="366"/>
      <c r="P1" s="366"/>
      <c r="Q1" s="366"/>
      <c r="R1" s="366"/>
      <c r="S1" s="366"/>
    </row>
    <row r="2" spans="1:23" s="38" customFormat="1" ht="20.25" customHeight="1">
      <c r="A2" s="443" t="s">
        <v>34</v>
      </c>
      <c r="B2" s="443"/>
      <c r="C2" s="443"/>
      <c r="D2" s="443"/>
      <c r="E2" s="443"/>
      <c r="F2" s="443"/>
      <c r="G2" s="443"/>
      <c r="H2" s="443"/>
      <c r="I2" s="443"/>
      <c r="J2" s="443"/>
      <c r="K2" s="443"/>
      <c r="L2" s="443"/>
      <c r="M2" s="443"/>
      <c r="N2" s="443"/>
      <c r="O2" s="443"/>
      <c r="P2" s="443"/>
      <c r="Q2" s="443"/>
      <c r="R2" s="443"/>
      <c r="S2" s="443"/>
      <c r="T2" s="95"/>
      <c r="U2" s="12"/>
    </row>
    <row r="3" spans="1:23" s="4" customFormat="1" ht="15" customHeight="1">
      <c r="A3" s="324" t="s">
        <v>284</v>
      </c>
      <c r="B3" s="324"/>
      <c r="C3" s="324"/>
      <c r="D3" s="324"/>
      <c r="E3" s="324"/>
      <c r="F3" s="324"/>
      <c r="G3" s="324"/>
      <c r="H3" s="324"/>
      <c r="I3" s="324"/>
      <c r="J3" s="324"/>
      <c r="K3" s="324"/>
      <c r="L3" s="324"/>
      <c r="M3" s="324"/>
      <c r="N3" s="324"/>
      <c r="O3" s="324"/>
      <c r="P3" s="324"/>
      <c r="Q3" s="324"/>
      <c r="R3" s="324"/>
      <c r="S3" s="324"/>
      <c r="T3" s="96"/>
      <c r="U3" s="3"/>
    </row>
    <row r="4" spans="1:23" s="38" customFormat="1">
      <c r="A4" s="371" t="s">
        <v>35</v>
      </c>
      <c r="B4" s="371"/>
      <c r="C4" s="371"/>
      <c r="D4" s="371"/>
      <c r="E4" s="371"/>
      <c r="F4" s="371"/>
      <c r="G4" s="371"/>
      <c r="H4" s="371"/>
      <c r="I4" s="371"/>
      <c r="J4" s="371"/>
      <c r="K4" s="371"/>
      <c r="L4" s="371"/>
      <c r="M4" s="371"/>
      <c r="N4" s="371"/>
      <c r="O4" s="371"/>
      <c r="P4" s="371"/>
      <c r="Q4" s="371"/>
      <c r="R4" s="371"/>
      <c r="S4" s="371"/>
      <c r="T4" s="59"/>
      <c r="U4" s="12"/>
    </row>
    <row r="5" spans="1:23" s="38" customFormat="1" ht="13.5" customHeight="1">
      <c r="A5" s="371" t="s">
        <v>283</v>
      </c>
      <c r="B5" s="371"/>
      <c r="C5" s="371"/>
      <c r="D5" s="371"/>
      <c r="E5" s="371"/>
      <c r="F5" s="371"/>
      <c r="G5" s="371"/>
      <c r="H5" s="371"/>
      <c r="I5" s="371"/>
      <c r="J5" s="371"/>
      <c r="K5" s="371"/>
      <c r="L5" s="371"/>
      <c r="M5" s="371"/>
      <c r="N5" s="371"/>
      <c r="O5" s="371"/>
      <c r="P5" s="371"/>
      <c r="Q5" s="371"/>
      <c r="R5" s="371"/>
      <c r="S5" s="371"/>
      <c r="T5" s="59"/>
      <c r="U5" s="12"/>
    </row>
    <row r="6" spans="1:23" s="38" customFormat="1" ht="23.25" customHeight="1">
      <c r="A6" s="23" t="s">
        <v>307</v>
      </c>
      <c r="B6" s="33"/>
      <c r="C6" s="34"/>
      <c r="D6" s="34"/>
      <c r="E6" s="34"/>
      <c r="F6" s="34"/>
      <c r="G6" s="34"/>
      <c r="H6" s="34"/>
      <c r="I6" s="34"/>
      <c r="J6" s="97"/>
      <c r="K6" s="34"/>
      <c r="L6" s="98"/>
      <c r="M6" s="98"/>
      <c r="N6" s="98"/>
      <c r="O6" s="98"/>
      <c r="P6" s="98"/>
      <c r="Q6" s="98"/>
      <c r="R6" s="98"/>
      <c r="S6" s="44" t="s">
        <v>306</v>
      </c>
      <c r="T6" s="98"/>
      <c r="U6" s="98"/>
      <c r="V6" s="98"/>
      <c r="W6" s="98"/>
    </row>
    <row r="7" spans="1:23" ht="41.45" customHeight="1" thickBot="1">
      <c r="A7" s="428" t="s">
        <v>51</v>
      </c>
      <c r="B7" s="374" t="s">
        <v>84</v>
      </c>
      <c r="C7" s="374"/>
      <c r="D7" s="374"/>
      <c r="E7" s="374"/>
      <c r="F7" s="374"/>
      <c r="G7" s="374"/>
      <c r="H7" s="374"/>
      <c r="I7" s="374"/>
      <c r="J7" s="374" t="s">
        <v>85</v>
      </c>
      <c r="K7" s="374"/>
      <c r="L7" s="374"/>
      <c r="M7" s="374"/>
      <c r="N7" s="374"/>
      <c r="O7" s="374"/>
      <c r="P7" s="374"/>
      <c r="Q7" s="374"/>
      <c r="R7" s="374"/>
      <c r="S7" s="433" t="s">
        <v>50</v>
      </c>
      <c r="T7" s="72"/>
      <c r="U7" s="72"/>
    </row>
    <row r="8" spans="1:23" ht="57" customHeight="1" thickTop="1" thickBot="1">
      <c r="A8" s="429"/>
      <c r="B8" s="380" t="s">
        <v>126</v>
      </c>
      <c r="C8" s="380" t="s">
        <v>125</v>
      </c>
      <c r="D8" s="380" t="s">
        <v>124</v>
      </c>
      <c r="E8" s="380" t="s">
        <v>217</v>
      </c>
      <c r="F8" s="380" t="s">
        <v>123</v>
      </c>
      <c r="G8" s="380" t="s">
        <v>127</v>
      </c>
      <c r="H8" s="380" t="s">
        <v>128</v>
      </c>
      <c r="I8" s="440" t="s">
        <v>98</v>
      </c>
      <c r="J8" s="380" t="s">
        <v>129</v>
      </c>
      <c r="K8" s="380" t="s">
        <v>130</v>
      </c>
      <c r="L8" s="380" t="s">
        <v>131</v>
      </c>
      <c r="M8" s="380" t="s">
        <v>132</v>
      </c>
      <c r="N8" s="380" t="s">
        <v>133</v>
      </c>
      <c r="O8" s="380" t="s">
        <v>134</v>
      </c>
      <c r="P8" s="380" t="s">
        <v>135</v>
      </c>
      <c r="Q8" s="380" t="s">
        <v>136</v>
      </c>
      <c r="R8" s="440" t="s">
        <v>98</v>
      </c>
      <c r="S8" s="434"/>
      <c r="T8" s="72"/>
      <c r="U8" s="72"/>
    </row>
    <row r="9" spans="1:23" ht="13.9" customHeight="1" thickTop="1">
      <c r="A9" s="438"/>
      <c r="B9" s="442"/>
      <c r="C9" s="439"/>
      <c r="D9" s="439"/>
      <c r="E9" s="442"/>
      <c r="F9" s="442"/>
      <c r="G9" s="439"/>
      <c r="H9" s="439"/>
      <c r="I9" s="441"/>
      <c r="J9" s="442"/>
      <c r="K9" s="442"/>
      <c r="L9" s="442"/>
      <c r="M9" s="442"/>
      <c r="N9" s="439"/>
      <c r="O9" s="439"/>
      <c r="P9" s="439"/>
      <c r="Q9" s="439"/>
      <c r="R9" s="441"/>
      <c r="S9" s="444"/>
      <c r="T9" s="72"/>
      <c r="U9" s="72"/>
    </row>
    <row r="10" spans="1:23" s="79" customFormat="1" ht="40.15" customHeight="1" thickBot="1">
      <c r="A10" s="298">
        <v>2015</v>
      </c>
      <c r="B10" s="299">
        <v>37433</v>
      </c>
      <c r="C10" s="299">
        <v>222931.8</v>
      </c>
      <c r="D10" s="299">
        <v>32932.699999999997</v>
      </c>
      <c r="E10" s="299">
        <v>660749.6</v>
      </c>
      <c r="F10" s="299">
        <v>141751.20000000001</v>
      </c>
      <c r="G10" s="299">
        <v>5091.7</v>
      </c>
      <c r="H10" s="299">
        <v>11839.400000000034</v>
      </c>
      <c r="I10" s="300">
        <f t="shared" ref="I10:I14" si="0">SUM(B10:H10)</f>
        <v>1112729.4000000001</v>
      </c>
      <c r="J10" s="299">
        <v>563628.69999999995</v>
      </c>
      <c r="K10" s="299">
        <v>32716.5</v>
      </c>
      <c r="L10" s="299">
        <v>7041.6</v>
      </c>
      <c r="M10" s="299">
        <v>4103.8</v>
      </c>
      <c r="N10" s="299">
        <v>309998</v>
      </c>
      <c r="O10" s="299">
        <v>124317.9</v>
      </c>
      <c r="P10" s="299">
        <v>10684.4</v>
      </c>
      <c r="Q10" s="299">
        <v>60238.5</v>
      </c>
      <c r="R10" s="300">
        <f t="shared" ref="R10:R11" si="1">SUM(J10:Q10)</f>
        <v>1112729.3999999999</v>
      </c>
      <c r="S10" s="301">
        <v>2015</v>
      </c>
    </row>
    <row r="11" spans="1:23" s="79" customFormat="1" ht="40.15" customHeight="1" thickBot="1">
      <c r="A11" s="293">
        <v>2016</v>
      </c>
      <c r="B11" s="294">
        <v>42883.5</v>
      </c>
      <c r="C11" s="294">
        <v>273202.09999999998</v>
      </c>
      <c r="D11" s="294">
        <v>38758.9</v>
      </c>
      <c r="E11" s="294">
        <v>743941.3</v>
      </c>
      <c r="F11" s="294">
        <v>142722.1</v>
      </c>
      <c r="G11" s="294">
        <v>6791.1</v>
      </c>
      <c r="H11" s="294">
        <v>14437.899999999854</v>
      </c>
      <c r="I11" s="297">
        <f t="shared" si="0"/>
        <v>1262736.9000000001</v>
      </c>
      <c r="J11" s="294">
        <v>543655.80000000005</v>
      </c>
      <c r="K11" s="294">
        <v>36824.5</v>
      </c>
      <c r="L11" s="294">
        <v>9075.1</v>
      </c>
      <c r="M11" s="294">
        <v>3371.7</v>
      </c>
      <c r="N11" s="294">
        <v>446819.1</v>
      </c>
      <c r="O11" s="294">
        <v>135141.1</v>
      </c>
      <c r="P11" s="294">
        <v>10739.7</v>
      </c>
      <c r="Q11" s="294">
        <v>77109.899999999994</v>
      </c>
      <c r="R11" s="295">
        <f t="shared" si="1"/>
        <v>1262736.8999999999</v>
      </c>
      <c r="S11" s="296">
        <v>2016</v>
      </c>
    </row>
    <row r="12" spans="1:23" s="79" customFormat="1" ht="41.25" customHeight="1" thickBot="1">
      <c r="A12" s="289">
        <v>2017</v>
      </c>
      <c r="B12" s="290">
        <v>50435.5</v>
      </c>
      <c r="C12" s="290">
        <v>234442.2</v>
      </c>
      <c r="D12" s="290">
        <v>48847.199999999997</v>
      </c>
      <c r="E12" s="290">
        <v>820556.1</v>
      </c>
      <c r="F12" s="290">
        <v>183695.9</v>
      </c>
      <c r="G12" s="290">
        <v>6997.7</v>
      </c>
      <c r="H12" s="290">
        <v>18665.200000000168</v>
      </c>
      <c r="I12" s="291">
        <v>1363639.8</v>
      </c>
      <c r="J12" s="290">
        <v>685909.4</v>
      </c>
      <c r="K12" s="290">
        <v>37021.300000000003</v>
      </c>
      <c r="L12" s="290">
        <v>34354.199999999997</v>
      </c>
      <c r="M12" s="290">
        <v>1001.7</v>
      </c>
      <c r="N12" s="290">
        <v>361878.3</v>
      </c>
      <c r="O12" s="290">
        <v>146716.29999999999</v>
      </c>
      <c r="P12" s="290">
        <v>13624.8</v>
      </c>
      <c r="Q12" s="290">
        <v>83133.8</v>
      </c>
      <c r="R12" s="291">
        <v>1363639.8</v>
      </c>
      <c r="S12" s="292">
        <v>2017</v>
      </c>
    </row>
    <row r="13" spans="1:23" ht="41.25" customHeight="1" thickBot="1">
      <c r="A13" s="293">
        <v>2018</v>
      </c>
      <c r="B13" s="294">
        <v>71287.100000000006</v>
      </c>
      <c r="C13" s="294">
        <v>239086</v>
      </c>
      <c r="D13" s="294">
        <v>56015.199999999997</v>
      </c>
      <c r="E13" s="294">
        <v>859899.5</v>
      </c>
      <c r="F13" s="294">
        <v>165785.4</v>
      </c>
      <c r="G13" s="294">
        <v>6586.1</v>
      </c>
      <c r="H13" s="294">
        <v>19296.699999999913</v>
      </c>
      <c r="I13" s="297">
        <v>1417956</v>
      </c>
      <c r="J13" s="294">
        <v>641266.4</v>
      </c>
      <c r="K13" s="294">
        <v>49097.1</v>
      </c>
      <c r="L13" s="294">
        <v>21788.7</v>
      </c>
      <c r="M13" s="294">
        <v>1561.5</v>
      </c>
      <c r="N13" s="294">
        <v>437998.2</v>
      </c>
      <c r="O13" s="294">
        <v>145499.6</v>
      </c>
      <c r="P13" s="294">
        <v>20796</v>
      </c>
      <c r="Q13" s="294">
        <v>99948.5</v>
      </c>
      <c r="R13" s="295">
        <v>1417956</v>
      </c>
      <c r="S13" s="296">
        <v>2018</v>
      </c>
      <c r="T13" s="38"/>
      <c r="U13" s="72"/>
    </row>
    <row r="14" spans="1:23" s="79" customFormat="1" ht="41.25" customHeight="1">
      <c r="A14" s="302">
        <v>2019</v>
      </c>
      <c r="B14" s="303">
        <v>60189.1</v>
      </c>
      <c r="C14" s="303">
        <v>240143.87100000001</v>
      </c>
      <c r="D14" s="303">
        <v>65354.932999999997</v>
      </c>
      <c r="E14" s="303">
        <v>964192.31700000004</v>
      </c>
      <c r="F14" s="303">
        <v>185120.924</v>
      </c>
      <c r="G14" s="303">
        <v>7110.665</v>
      </c>
      <c r="H14" s="303">
        <v>27442.660999999847</v>
      </c>
      <c r="I14" s="304">
        <f t="shared" si="0"/>
        <v>1549554.4709999999</v>
      </c>
      <c r="J14" s="303">
        <v>640927.28200000001</v>
      </c>
      <c r="K14" s="303">
        <v>63223.957999999999</v>
      </c>
      <c r="L14" s="303">
        <v>13984.323</v>
      </c>
      <c r="M14" s="303">
        <v>1325.4770000000001</v>
      </c>
      <c r="N14" s="303">
        <v>538506.19999999995</v>
      </c>
      <c r="O14" s="303">
        <v>155420.77900000001</v>
      </c>
      <c r="P14" s="303">
        <v>23798.413</v>
      </c>
      <c r="Q14" s="303">
        <v>112368</v>
      </c>
      <c r="R14" s="304">
        <f>SUM(J14:Q14)</f>
        <v>1549554.4319999998</v>
      </c>
      <c r="S14" s="305">
        <v>2019</v>
      </c>
    </row>
    <row r="15" spans="1:23" ht="41.25" customHeight="1">
      <c r="A15" s="101"/>
      <c r="B15" s="99"/>
      <c r="C15" s="100"/>
      <c r="D15" s="100"/>
      <c r="E15" s="100"/>
      <c r="F15" s="100"/>
      <c r="G15" s="100"/>
      <c r="H15" s="100"/>
      <c r="I15" s="100"/>
      <c r="J15" s="100"/>
      <c r="K15" s="100"/>
      <c r="L15" s="100"/>
      <c r="M15" s="100"/>
      <c r="N15" s="100"/>
      <c r="O15" s="100"/>
      <c r="P15" s="100"/>
      <c r="Q15" s="100"/>
      <c r="R15" s="100"/>
      <c r="S15" s="100"/>
      <c r="T15" s="13"/>
      <c r="U15" s="38"/>
    </row>
    <row r="16" spans="1:23" ht="41.25" customHeight="1">
      <c r="A16" s="102"/>
      <c r="B16" s="100"/>
      <c r="C16" s="100"/>
      <c r="D16" s="100"/>
      <c r="E16" s="100"/>
      <c r="F16" s="100"/>
      <c r="G16" s="100"/>
      <c r="H16" s="100"/>
      <c r="I16" s="100"/>
      <c r="J16" s="100"/>
      <c r="K16" s="100"/>
      <c r="L16" s="100"/>
      <c r="M16" s="100"/>
      <c r="N16" s="100"/>
      <c r="O16" s="100"/>
      <c r="P16" s="100"/>
      <c r="Q16" s="100"/>
      <c r="R16" s="21"/>
      <c r="S16" s="13"/>
      <c r="T16" s="72"/>
      <c r="U16" s="72"/>
    </row>
    <row r="17" spans="1:21" ht="41.25" customHeight="1">
      <c r="A17" s="102"/>
      <c r="B17" s="100"/>
      <c r="C17" s="100"/>
      <c r="D17" s="100"/>
      <c r="E17" s="100"/>
      <c r="F17" s="100"/>
      <c r="G17" s="100"/>
      <c r="H17" s="100"/>
      <c r="I17" s="100"/>
      <c r="J17" s="100"/>
      <c r="K17" s="100"/>
      <c r="L17" s="100"/>
      <c r="M17" s="100"/>
      <c r="N17" s="100"/>
      <c r="O17" s="100"/>
      <c r="P17" s="100"/>
      <c r="Q17" s="100"/>
      <c r="R17" s="21"/>
      <c r="S17" s="13"/>
      <c r="T17" s="72"/>
      <c r="U17" s="72"/>
    </row>
    <row r="18" spans="1:21" ht="41.25" customHeight="1">
      <c r="A18" s="102"/>
      <c r="B18" s="100"/>
      <c r="C18" s="100"/>
      <c r="D18" s="100"/>
      <c r="E18" s="100"/>
      <c r="F18" s="100"/>
      <c r="G18" s="100"/>
      <c r="H18" s="100"/>
      <c r="I18" s="100"/>
      <c r="J18" s="100"/>
      <c r="K18" s="100"/>
      <c r="L18" s="100"/>
      <c r="M18" s="100"/>
      <c r="N18" s="100"/>
      <c r="O18" s="100"/>
      <c r="P18" s="100"/>
      <c r="Q18" s="100"/>
      <c r="R18" s="21"/>
      <c r="S18" s="13"/>
      <c r="T18" s="72"/>
      <c r="U18" s="72"/>
    </row>
    <row r="19" spans="1:21" ht="41.25" customHeight="1">
      <c r="A19" s="102"/>
      <c r="B19" s="100"/>
      <c r="C19" s="100"/>
      <c r="D19" s="100"/>
      <c r="E19" s="100"/>
      <c r="F19" s="100"/>
      <c r="G19" s="100"/>
      <c r="H19" s="100"/>
      <c r="I19" s="100"/>
      <c r="J19" s="100"/>
      <c r="K19" s="100"/>
      <c r="L19" s="100"/>
      <c r="M19" s="100"/>
      <c r="N19" s="100"/>
      <c r="O19" s="100"/>
      <c r="P19" s="100"/>
      <c r="Q19" s="100"/>
      <c r="R19" s="21"/>
      <c r="S19" s="13"/>
      <c r="T19" s="72"/>
      <c r="U19" s="72"/>
    </row>
    <row r="20" spans="1:21" ht="41.25" customHeight="1">
      <c r="A20" s="102"/>
      <c r="B20" s="34"/>
      <c r="R20" s="77"/>
      <c r="S20" s="13"/>
      <c r="T20" s="72"/>
      <c r="U20" s="72"/>
    </row>
    <row r="21" spans="1:21" ht="41.25" customHeight="1">
      <c r="A21" s="102"/>
      <c r="B21" s="34"/>
      <c r="R21" s="77"/>
      <c r="S21" s="13"/>
      <c r="T21" s="72"/>
      <c r="U21" s="72"/>
    </row>
    <row r="22" spans="1:21">
      <c r="U22" s="72"/>
    </row>
  </sheetData>
  <mergeCells count="26">
    <mergeCell ref="A1:S1"/>
    <mergeCell ref="A2:S2"/>
    <mergeCell ref="A3:S3"/>
    <mergeCell ref="A4:S4"/>
    <mergeCell ref="P8:P9"/>
    <mergeCell ref="A5:S5"/>
    <mergeCell ref="B7:I7"/>
    <mergeCell ref="J7:R7"/>
    <mergeCell ref="S7:S9"/>
    <mergeCell ref="D8:D9"/>
    <mergeCell ref="R8:R9"/>
    <mergeCell ref="N8:N9"/>
    <mergeCell ref="O8:O9"/>
    <mergeCell ref="H8:H9"/>
    <mergeCell ref="G8:G9"/>
    <mergeCell ref="E8:E9"/>
    <mergeCell ref="A7:A9"/>
    <mergeCell ref="Q8:Q9"/>
    <mergeCell ref="C8:C9"/>
    <mergeCell ref="I8:I9"/>
    <mergeCell ref="B8:B9"/>
    <mergeCell ref="M8:M9"/>
    <mergeCell ref="F8:F9"/>
    <mergeCell ref="J8:J9"/>
    <mergeCell ref="K8:K9"/>
    <mergeCell ref="L8:L9"/>
  </mergeCells>
  <phoneticPr fontId="0" type="noConversion"/>
  <printOptions horizontalCentered="1" verticalCentered="1"/>
  <pageMargins left="0" right="0" top="0" bottom="0" header="0.51181102362204722" footer="0.51181102362204722"/>
  <pageSetup paperSize="9" scale="70"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Banks and Insurance chapter 11 -2019</EnglishTitle>
    <PublishingRollupImage xmlns="http://schemas.microsoft.com/sharepoint/v3" xsi:nil="true"/>
    <TaxCatchAll xmlns="b1657202-86a7-46c3-ba71-02bb0da5a392">
      <Value>643</Value>
      <Value>179</Value>
      <Value>640</Value>
      <Value>178</Value>
      <Value>645</Value>
    </TaxCatchAll>
    <DocType xmlns="b1657202-86a7-46c3-ba71-02bb0da5a392">
      <Value>Publication</Value>
    </DocType>
    <DocumentDescription xmlns="b1657202-86a7-46c3-ba71-02bb0da5a392">البنوك والتأمين الفصل الحادي عشر 2019 </DocumentDescription>
    <TaxKeywordTaxHTField xmlns="b1657202-86a7-46c3-ba71-02bb0da5a392">
      <Terms xmlns="http://schemas.microsoft.com/office/infopath/2007/PartnerControls">
        <TermInfo xmlns="http://schemas.microsoft.com/office/infopath/2007/PartnerControls">
          <TermName xmlns="http://schemas.microsoft.com/office/infopath/2007/PartnerControls">Statistics</TermName>
          <TermId xmlns="http://schemas.microsoft.com/office/infopath/2007/PartnerControls">43e67556-4a22-4c31-b67a-99a39b12edc5</TermId>
        </TermInfo>
        <TermInfo xmlns="http://schemas.microsoft.com/office/infopath/2007/PartnerControls">
          <TermName xmlns="http://schemas.microsoft.com/office/infopath/2007/PartnerControls">Qatar</TermName>
          <TermId xmlns="http://schemas.microsoft.com/office/infopath/2007/PartnerControls">f05dbc2b-1feb-4985-afc3-58e9ce18885a</TermId>
        </TermInfo>
        <TermInfo xmlns="http://schemas.microsoft.com/office/infopath/2007/PartnerControls">
          <TermName xmlns="http://schemas.microsoft.com/office/infopath/2007/PartnerControls">PSA</TermName>
          <TermId xmlns="http://schemas.microsoft.com/office/infopath/2007/PartnerControls">0e57c6e0-7d64-49c5-8339-fa33dddca9a5</TermId>
        </TermInfo>
        <TermInfo xmlns="http://schemas.microsoft.com/office/infopath/2007/PartnerControls">
          <TermName xmlns="http://schemas.microsoft.com/office/infopath/2007/PartnerControls">Planning and Statistics Authority</TermName>
          <TermId xmlns="http://schemas.microsoft.com/office/infopath/2007/PartnerControls">e65649f4-24d1-441c-884c-448bd6b7a8f9</TermId>
        </TermInfo>
        <TermInfo xmlns="http://schemas.microsoft.com/office/infopath/2007/PartnerControls">
          <TermName xmlns="http://schemas.microsoft.com/office/infopath/2007/PartnerControls">Economic</TermName>
          <TermId xmlns="http://schemas.microsoft.com/office/infopath/2007/PartnerControls">d7e8a056-d6ab-482e-bf61-3a160944221a</TermId>
        </TermInfo>
      </Terms>
    </TaxKeywordTaxHTField>
    <Year xmlns="b1657202-86a7-46c3-ba71-02bb0da5a392">2019</Year>
    <PublishingStartDate xmlns="http://schemas.microsoft.com/sharepoint/v3">2021-03-09T15:00:00+00:00</PublishingStartDate>
    <Visible xmlns="b1657202-86a7-46c3-ba71-02bb0da5a392">true</Visible>
    <ArabicTitle xmlns="b1657202-86a7-46c3-ba71-02bb0da5a392">البنوك والتأمين الفصل الحادي عشر 2019 </ArabicTitle>
    <DocPeriodicity xmlns="423524d6-f9d7-4b47-aadf-7b8f6888b7b0">Semi-Annual</DocPeriodicity>
    <DocumentDescription0 xmlns="423524d6-f9d7-4b47-aadf-7b8f6888b7b0">Banks and Insurance chapter 11 -2019</DocumentDescription0>
  </documentManagement>
</p:properties>
</file>

<file path=customXml/itemProps1.xml><?xml version="1.0" encoding="utf-8"?>
<ds:datastoreItem xmlns:ds="http://schemas.openxmlformats.org/officeDocument/2006/customXml" ds:itemID="{28FFF772-FA6D-4D77-8748-4ABA30C77955}">
  <ds:schemaRefs>
    <ds:schemaRef ds:uri="http://schemas.microsoft.com/sharepoint/v3/contenttype/forms"/>
  </ds:schemaRefs>
</ds:datastoreItem>
</file>

<file path=customXml/itemProps2.xml><?xml version="1.0" encoding="utf-8"?>
<ds:datastoreItem xmlns:ds="http://schemas.openxmlformats.org/officeDocument/2006/customXml" ds:itemID="{D53EC9C6-729F-4044-84D5-7477CD339919}"/>
</file>

<file path=customXml/itemProps3.xml><?xml version="1.0" encoding="utf-8"?>
<ds:datastoreItem xmlns:ds="http://schemas.openxmlformats.org/officeDocument/2006/customXml" ds:itemID="{A0420D90-5421-43F1-8BB1-0AC939D6435B}">
  <ds:schemaRefs>
    <ds:schemaRef ds:uri="http://www.w3.org/XML/1998/namespace"/>
    <ds:schemaRef ds:uri="http://purl.org/dc/terms/"/>
    <ds:schemaRef ds:uri="http://schemas.microsoft.com/office/2006/metadata/properties"/>
    <ds:schemaRef ds:uri="http://schemas.microsoft.com/office/infopath/2007/PartnerControls"/>
    <ds:schemaRef ds:uri="http://purl.org/dc/dcmitype/"/>
    <ds:schemaRef ds:uri="http://schemas.microsoft.com/office/2006/documentManagement/types"/>
    <ds:schemaRef ds:uri="http://purl.org/dc/elements/1.1/"/>
    <ds:schemaRef ds:uri="http://schemas.openxmlformats.org/package/2006/metadata/core-properties"/>
    <ds:schemaRef ds:uri="b1657202-86a7-46c3-ba71-02bb0da5a392"/>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20</vt:i4>
      </vt:variant>
    </vt:vector>
  </HeadingPairs>
  <TitlesOfParts>
    <vt:vector size="40" baseType="lpstr">
      <vt:lpstr>المقدمة</vt:lpstr>
      <vt:lpstr>التقديم</vt:lpstr>
      <vt:lpstr>Bank</vt:lpstr>
      <vt:lpstr>88</vt:lpstr>
      <vt:lpstr>89</vt:lpstr>
      <vt:lpstr>90</vt:lpstr>
      <vt:lpstr>91</vt:lpstr>
      <vt:lpstr>92</vt:lpstr>
      <vt:lpstr>93</vt:lpstr>
      <vt:lpstr>94</vt:lpstr>
      <vt:lpstr>95</vt:lpstr>
      <vt:lpstr>INSURANCE</vt:lpstr>
      <vt:lpstr>96</vt:lpstr>
      <vt:lpstr>97</vt:lpstr>
      <vt:lpstr>Gr_34</vt:lpstr>
      <vt:lpstr>98</vt:lpstr>
      <vt:lpstr>Gr_35</vt:lpstr>
      <vt:lpstr>99</vt:lpstr>
      <vt:lpstr>100</vt:lpstr>
      <vt:lpstr>GR_36</vt:lpstr>
      <vt:lpstr>'100'!Print_Area</vt:lpstr>
      <vt:lpstr>'88'!Print_Area</vt:lpstr>
      <vt:lpstr>'89'!Print_Area</vt:lpstr>
      <vt:lpstr>'90'!Print_Area</vt:lpstr>
      <vt:lpstr>'91'!Print_Area</vt:lpstr>
      <vt:lpstr>'92'!Print_Area</vt:lpstr>
      <vt:lpstr>'93'!Print_Area</vt:lpstr>
      <vt:lpstr>'94'!Print_Area</vt:lpstr>
      <vt:lpstr>'95'!Print_Area</vt:lpstr>
      <vt:lpstr>'96'!Print_Area</vt:lpstr>
      <vt:lpstr>'97'!Print_Area</vt:lpstr>
      <vt:lpstr>'98'!Print_Area</vt:lpstr>
      <vt:lpstr>'99'!Print_Area</vt:lpstr>
      <vt:lpstr>Bank!Print_Area</vt:lpstr>
      <vt:lpstr>Gr_34!Print_Area</vt:lpstr>
      <vt:lpstr>Gr_35!Print_Area</vt:lpstr>
      <vt:lpstr>GR_36!Print_Area</vt:lpstr>
      <vt:lpstr>INSURANCE!Print_Area</vt:lpstr>
      <vt:lpstr>التقديم!Print_Area</vt:lpstr>
      <vt:lpstr>المقدمة!Print_Area</vt:lpstr>
    </vt:vector>
  </TitlesOfParts>
  <Company>Central Statistical Org.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Banks and Insurance chapter 11 -2019</dc:title>
  <dc:creator>Mr. Sabir</dc:creator>
  <cp:keywords>Qatar; Economic; Planning and Statistics Authority; PSA; Statistics</cp:keywords>
  <cp:lastModifiedBy>Amjad Ahmed Abdelwahab</cp:lastModifiedBy>
  <cp:lastPrinted>2019-02-11T05:06:22Z</cp:lastPrinted>
  <dcterms:created xsi:type="dcterms:W3CDTF">1998-01-05T07:20:42Z</dcterms:created>
  <dcterms:modified xsi:type="dcterms:W3CDTF">2021-03-08T08:07:48Z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640;#Statistics|43e67556-4a22-4c31-b67a-99a39b12edc5;#179;#Qatar|f05dbc2b-1feb-4985-afc3-58e9ce18885a;#643;#PSA|0e57c6e0-7d64-49c5-8339-fa33dddca9a5;#178;#Planning and Statistics Authority|e65649f4-24d1-441c-884c-448bd6b7a8f9;#645;#Economic|d7e8a056-d6ab-482e-bf61-3a160944221a</vt:lpwstr>
  </property>
  <property fmtid="{D5CDD505-2E9C-101B-9397-08002B2CF9AE}" pid="4" name="CategoryDescription">
    <vt:lpwstr>Banks and Insurance chapter 11 -2019</vt:lpwstr>
  </property>
</Properties>
</file>